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8695" windowHeight="12030"/>
  </bookViews>
  <sheets>
    <sheet name="Plan1" sheetId="1" r:id="rId1"/>
    <sheet name="Plan2" sheetId="2" r:id="rId2"/>
    <sheet name="Plan3" sheetId="3" r:id="rId3"/>
  </sheets>
  <calcPr calcId="125725" iterateDelta="1E-4"/>
</workbook>
</file>

<file path=xl/calcChain.xml><?xml version="1.0" encoding="utf-8"?>
<calcChain xmlns="http://schemas.openxmlformats.org/spreadsheetml/2006/main">
  <c r="B706" i="1"/>
  <c r="B694"/>
  <c r="B671"/>
  <c r="B663"/>
  <c r="B652"/>
  <c r="B644"/>
  <c r="B634"/>
  <c r="B623"/>
  <c r="B611"/>
  <c r="B576"/>
  <c r="B554"/>
  <c r="B542"/>
  <c r="B534"/>
  <c r="B500"/>
  <c r="B430"/>
  <c r="B413"/>
  <c r="B403"/>
  <c r="B378"/>
  <c r="B364"/>
  <c r="B351"/>
  <c r="B341"/>
  <c r="B340" s="1"/>
  <c r="B327"/>
  <c r="B321"/>
  <c r="B271"/>
  <c r="B257"/>
  <c r="B243"/>
  <c r="B236"/>
  <c r="B213"/>
  <c r="B204"/>
  <c r="B203"/>
  <c r="B193"/>
  <c r="B172"/>
  <c r="B166"/>
  <c r="B157"/>
  <c r="B147"/>
  <c r="B149" s="1"/>
  <c r="B138"/>
  <c r="B134"/>
  <c r="B106"/>
  <c r="B76"/>
  <c r="B69"/>
  <c r="B53"/>
  <c r="B39"/>
  <c r="B23"/>
</calcChain>
</file>

<file path=xl/sharedStrings.xml><?xml version="1.0" encoding="utf-8"?>
<sst xmlns="http://schemas.openxmlformats.org/spreadsheetml/2006/main" count="866" uniqueCount="227">
  <si>
    <t>SECRETARIA DE ESTADO DA JUSTIÇA, FAMÍLIA E TRABALHO - SEJUF</t>
  </si>
  <si>
    <t>FUNDO ESTADUAL PARA INFÂNCIA E ADOLESCÊNCIA - FIA</t>
  </si>
  <si>
    <t>EXECUÇÃO 2021 - FONTES 150 131</t>
  </si>
  <si>
    <t>Empenhado até11/11/2021</t>
  </si>
  <si>
    <t>Última atualização em 31/10/2021…</t>
  </si>
  <si>
    <t>Liquidado até 31/10/2021</t>
  </si>
  <si>
    <t>REUNIÃO XX/XX/XX</t>
  </si>
  <si>
    <t>DAS/DPSB - Departamento de Assistência Social / Divisão de Proteção Social Básica</t>
  </si>
  <si>
    <t xml:space="preserve">Del. 002/2016, Del. 038/2015, Del. 014/2012, Del. 018/2012 – Adolescentes Paranaenses - complemento superávit </t>
  </si>
  <si>
    <t xml:space="preserve">VALOR R$ </t>
  </si>
  <si>
    <t>ENCERRADA</t>
  </si>
  <si>
    <t>STATUS</t>
  </si>
  <si>
    <t xml:space="preserve">Protocolo </t>
  </si>
  <si>
    <t>1.1 RECURSOS LIBERADOS DEL. 062/2016</t>
  </si>
  <si>
    <t>PAGAMENTOS EXERCÍCIOS ANTERIORES</t>
  </si>
  <si>
    <t>EM TRAMITAÇÃO</t>
  </si>
  <si>
    <t>ESTORNOS DE EMPENHO</t>
  </si>
  <si>
    <t>TRANSFERIDO FIA LIVRE</t>
  </si>
  <si>
    <t>VENCIDA</t>
  </si>
  <si>
    <t>AÇÃO</t>
  </si>
  <si>
    <t>(=) SALDO A EMPENHAR</t>
  </si>
  <si>
    <t>ADESÃO</t>
  </si>
  <si>
    <t>2021 em execução</t>
  </si>
  <si>
    <t>EM ANÁLISE</t>
  </si>
  <si>
    <t>PRAZO</t>
  </si>
  <si>
    <t>SALDO</t>
  </si>
  <si>
    <t>EMPENHADO 2021</t>
  </si>
  <si>
    <t xml:space="preserve">EXECUÇÃO </t>
  </si>
  <si>
    <t>LIQUIDADO 2021</t>
  </si>
  <si>
    <t>Del. 002/2017, Del. 006/2016, Del. 042/2016 - Plano de Ação - Edital 02 - Ações Gerais</t>
  </si>
  <si>
    <t>SITUAÇÃO ATUAL</t>
  </si>
  <si>
    <t>1.TOTAL RECURSOS DELIBERADOS</t>
  </si>
  <si>
    <t>1.1. RECURSOS LIBERADOS 42/16</t>
  </si>
  <si>
    <t>1.2. RECURSOS SALDO DEL. 02/17</t>
  </si>
  <si>
    <t>PAGAMENTOS EM 2017</t>
  </si>
  <si>
    <t>PAGAMENTOS EM 2018</t>
  </si>
  <si>
    <t>PAGAMENTOS EM 2019</t>
  </si>
  <si>
    <t>PAGAMENTOS EM 2020</t>
  </si>
  <si>
    <t>TRASNFERIDO FIA LIVRE</t>
  </si>
  <si>
    <t>Del. 004/2017 - Edital 004/17 Chamamento Público Infraestrutura - Bens Móveis</t>
  </si>
  <si>
    <t>1.1. RECURSOS LIBERADOS 04/17</t>
  </si>
  <si>
    <t xml:space="preserve">TRASNFERIDO FIA LIVRE </t>
  </si>
  <si>
    <t xml:space="preserve">(=) SALDO A EMPENHAR </t>
  </si>
  <si>
    <t>Del. 039/2021, Del. 083/2013, Del. 078/2015 - BOLSA AGENTE DE CIDADANIA</t>
  </si>
  <si>
    <t>1.1. RECURSOS LIBERADOS</t>
  </si>
  <si>
    <t>1.2. RECURSOS LIBERADOS EM 2014</t>
  </si>
  <si>
    <t>1.3. RECURSOS LIBERADOS EM 2015</t>
  </si>
  <si>
    <t>PAGAMENTOS EM 2013</t>
  </si>
  <si>
    <t>PAGAMENTOS EM 2014</t>
  </si>
  <si>
    <t>PAGAMENTOS EM 2015</t>
  </si>
  <si>
    <t>PAGAMENTOS EM 2016</t>
  </si>
  <si>
    <t>SALDO TRANSFERIDO FIA GERAL LIVRE</t>
  </si>
  <si>
    <t>(=) RESTOS A PAGAR EM 2020</t>
  </si>
  <si>
    <t>RECURSO LIBERADO DA DEL. 094/2018 reunião 16/07/2021</t>
  </si>
  <si>
    <t>Del. 111/2012, Del. 004/2009, Del. 009/2009, Del. 002/2010, Del. 001/2011, Del. 035/2011 - Centros da Juventude OBRAS e Aditivos</t>
  </si>
  <si>
    <t>1.1.RECURSOS LIBERADOS DEL. 004/2009</t>
  </si>
  <si>
    <t>1.2.RECURSOS LIBERADOS DEL. 009/2009</t>
  </si>
  <si>
    <t>1.3.RECURSOS LIBERADOS DEL. 002/2010</t>
  </si>
  <si>
    <t>1.3.RECURSOS LIBERADOS DEL. 001/2011</t>
  </si>
  <si>
    <t>1.3.RECURSOS LIBERADOS DEL. 035/2011</t>
  </si>
  <si>
    <t>1.3.RECURSOS LIBERADOS DEL. 111/2012</t>
  </si>
  <si>
    <t>PAGAMENTOS EM 2012</t>
  </si>
  <si>
    <t>SALDO TRANSFERIDO PARA CARTÃO FUTURO</t>
  </si>
  <si>
    <t>Del. 038/2021, Del. 094/2018 - Fortalecimento de Vínculos - Planilha de Estornos</t>
  </si>
  <si>
    <t>1. TOTAL RECURSOS DELIBERADOS</t>
  </si>
  <si>
    <t>Adesão dos municípios até 20/09/2021</t>
  </si>
  <si>
    <t>1.1. RECURSO LIBERADO DELIBERAÇÕES ESTORNADAS</t>
  </si>
  <si>
    <t>SALDO REMANESCENTE - REUNIÃO EXTRAORDINÁRIA 30/07/2021</t>
  </si>
  <si>
    <t>Del. 017/2021 - Segurança Alimentar</t>
  </si>
  <si>
    <t>1.1.  RECURSO LIBERADO SALDO LIVRE  2020/1º TRIM.2021 - Del. 019/2021</t>
  </si>
  <si>
    <t>DAS/DPSE - Departamento de Assistência Social / Divisão de Proteção Social Especial</t>
  </si>
  <si>
    <t>Del. 041/2021, Del. 018/2021, Del. 042/2020, Del. 097/2016, Del. 086/2020, Del. 008/2021  - Ação de Atendimento Emergencial</t>
  </si>
  <si>
    <t>Adesão até 28/08/2021</t>
  </si>
  <si>
    <t>1.1. RECURSO LIBERADO DELIBERAÇÃO 097/2016 - Superávit 2015</t>
  </si>
  <si>
    <t>1.2.  RECURSO LIBERADO SALDO LIVRE  2020/1º TRIM.2021 - Del. 019/2021</t>
  </si>
  <si>
    <t>Del. 094/2018 - Programa Crescer em Família - Planilha de Estornos</t>
  </si>
  <si>
    <t>TRANSFERIDO FIA LIVRE 16.944.334-3</t>
  </si>
  <si>
    <t>TRANSFERIDO PARA BOLSA AGENTE DEL. 078/2015 reunião 16/07/2021</t>
  </si>
  <si>
    <t>ENCERRADA EM 16/07/2021</t>
  </si>
  <si>
    <t>Del. 081/2020 - Acolhimento Familiar - Repasse Fundo a Fundo</t>
  </si>
  <si>
    <t>1.1. RECURSO LIBERADO DELIBERAÇÕES 043/2017, 023/2020</t>
  </si>
  <si>
    <t>DPcD - Departamento da Política da Pessoa com Deficiência</t>
  </si>
  <si>
    <t>Del. 003/2017 (Del. 064/2016, Del. 094/2016) - Edital 06/17 Chamamento Público Pessoa com Deficiência</t>
  </si>
  <si>
    <t>1.1. RECURSOS LIBERADOS 03/17</t>
  </si>
  <si>
    <t>Del. 011/2021-Pojeto de Segurança Alimentar às Crianças e Adolescentes com Deficiëncia Fase II - 030/2021 Fonte 284, R$ 800 mil</t>
  </si>
  <si>
    <t>1.1. RECURSOS LIBERADOS FIA LIVRE 2020</t>
  </si>
  <si>
    <t>DET - Departamento Estadual do Trabalho e Estímulo a Geração de Renda</t>
  </si>
  <si>
    <t>Del. 029/2021, Del. 084/2020, Del. 022/2020 - Cartão Futuro Emergencial</t>
  </si>
  <si>
    <t>Del. 065/2020 - Programa Cartão Futuro - PCF</t>
  </si>
  <si>
    <t>1.1. RECURSOS LIBERADOS 053/2020</t>
  </si>
  <si>
    <t xml:space="preserve">Del. 045/2021 MOBILIZAÇÃO E DIVULGAÇÃO DOS DIREITOS DA CRIANÇA E DO ADOLESCENTE </t>
  </si>
  <si>
    <t xml:space="preserve">1.1.  RECURSO LIBERADO SALDO LIVRE  2021.2 FONTES 150 E 131 </t>
  </si>
  <si>
    <t>DPCA - Departamento da Política para Criança e Adolescente</t>
  </si>
  <si>
    <t>Del. 053/2021, Del. 023/2020 - EQUIPAMENTO PARA OS NUCRIAS</t>
  </si>
  <si>
    <t xml:space="preserve">Valor da Deliberação </t>
  </si>
  <si>
    <t>1.1. RECURSOS LIBERADOS Superávit 2019 - Del. 019/2020</t>
  </si>
  <si>
    <t>SALDO TRANSFERIDO PARA EDITAL GERAL</t>
  </si>
  <si>
    <t>Del. 052/2020 - EDITAL GERAL - R$ 62.000.000,00</t>
  </si>
  <si>
    <t>SITUAÇÃO</t>
  </si>
  <si>
    <t>1. Saúde mental de crianças e adolescentes;</t>
  </si>
  <si>
    <t>2. Promoção e garantia de acesso à saúde de crianças e adolescentes</t>
  </si>
  <si>
    <t xml:space="preserve">3. Combate ao uso de substancias psicoativas </t>
  </si>
  <si>
    <t>4. Programa Crescer em Família - modalidade edital</t>
  </si>
  <si>
    <t>5. Apadrinhamento afetivo, preparação das famílias, crianças e adolescentes para adoção</t>
  </si>
  <si>
    <t>6. Ações educacionais, inclusivas, de redução de evasão escolar e abandono</t>
  </si>
  <si>
    <t xml:space="preserve">7. Ações educacionais de desenvolvimento integral da criança e do adolescente </t>
  </si>
  <si>
    <t>8. Serviço de Convivência e Fortalecimento de Vínculos</t>
  </si>
  <si>
    <t>9. Ações de Qualificação e de Aprendizagem</t>
  </si>
  <si>
    <t>10. Ações de erradicação do Trabalho Infantil</t>
  </si>
  <si>
    <t>11. Ações com Comunidades Indígenas e Quilombolas</t>
  </si>
  <si>
    <t>12. Ações de Enfrentamento à Violência</t>
  </si>
  <si>
    <t>13. Chamamento Público Pessoa com Deficiência pós-COVID</t>
  </si>
  <si>
    <t xml:space="preserve">Del. 051/2020 - Programa do Leite </t>
  </si>
  <si>
    <t>ENECERRADA</t>
  </si>
  <si>
    <t>EM 24/03/2021 - SALDO REMASCENTE - 378.421,76 -                        ENCERRADA</t>
  </si>
  <si>
    <t>1.1. RECURSOS LIBERADOS 51/2020</t>
  </si>
  <si>
    <t xml:space="preserve">Del. 052/2016 (saldo Del. 065/2014) - Programas de Aprendizagem </t>
  </si>
  <si>
    <t>1.1. RECURSOS LIBERADOS 52/16</t>
  </si>
  <si>
    <t>SALDO TRANSFERIDO DE OUTRAS DELIBERAÇÕES</t>
  </si>
  <si>
    <t>TRASNFERIDO PARA FIA GERAL LIVRE</t>
  </si>
  <si>
    <t>DEL. 017/2020</t>
  </si>
  <si>
    <t xml:space="preserve">Del. 084/2019 - Apoio e fortalecimento aos CMDCA’s </t>
  </si>
  <si>
    <t>1.1. RECURSOS LIBERADOS 84/2019</t>
  </si>
  <si>
    <t>TRANSFERIDO FIA LIVRE GERAL</t>
  </si>
  <si>
    <t>Del. 070/2016 - Capacitação Controle Social</t>
  </si>
  <si>
    <t>1.1. RECURSOS LIBERADOS 06/16</t>
  </si>
  <si>
    <t xml:space="preserve">Del. 081/2016 - Qualificação Profissional </t>
  </si>
  <si>
    <t>1.1. RECURSOS LIBERADOS 81/16</t>
  </si>
  <si>
    <t>SALDO TRANSFERIDO FIA LIVRE GERAL</t>
  </si>
  <si>
    <t>Del. 083/2019 - Deslocamento SIPIA</t>
  </si>
  <si>
    <t>1.1. RECURSOS LIBERADOS 13/16</t>
  </si>
  <si>
    <t>Del. 086/2019, Del. 085/2019 - Seleção de propostas das OSC's - Edital de Reparos</t>
  </si>
  <si>
    <t>REMANEJADO PARA OSC</t>
  </si>
  <si>
    <t>1.1. RECURSOS LIBERADOS 85/19</t>
  </si>
  <si>
    <t>Del. 089/2019 - Incentivo Atenção à Criança e o Adolescente</t>
  </si>
  <si>
    <t>1.1. RECURSOS LIBERADOS 89/2019</t>
  </si>
  <si>
    <t>EM EXECUÇÃO</t>
  </si>
  <si>
    <t>Del. 096/2018, Del. 094/2018 - PLANILHA DE ESTORNOS - Primeira Infância</t>
  </si>
  <si>
    <t>1.1. RECURSOS LIBERADOS 96/2018</t>
  </si>
  <si>
    <t>Del. 053/2014 não é Del. 107/2017 - Fortalecimento dos Conselhos Tutelares - Ações</t>
  </si>
  <si>
    <t xml:space="preserve">Obs: atualizar os municipios que fizeram a devolução </t>
  </si>
  <si>
    <t>1.1. RECURSOS LIBERADOS 107/2017</t>
  </si>
  <si>
    <t>TRANSFERIDO PARA FIA GERAL LIVRE</t>
  </si>
  <si>
    <t xml:space="preserve"> Del. 107/2017, Del.083/2013, Del. 053/2014, Del. 069/2014, Del. 088/2014- Conselho Tutelar Referencial - OBRAS</t>
  </si>
  <si>
    <t>1.1. RECURSOS LIBERADOS 107/17</t>
  </si>
  <si>
    <t>Del. 109/2017 - SAÚDE MENTAL</t>
  </si>
  <si>
    <t>1.1. RECURSOS LIBERADOS 94/16</t>
  </si>
  <si>
    <t>1.2. RECURSOS LIBERADOS 44/13 E 109/17</t>
  </si>
  <si>
    <t>PAGAMENTO 2018</t>
  </si>
  <si>
    <t>PAGAMENTO 2019</t>
  </si>
  <si>
    <t>Del. 016/2021 - NOVO TERMO PPCAAM - 140 mil/mês - 12 meses</t>
  </si>
  <si>
    <t>Del. 046/2021, 035/2021 - Kits ações para fortalecimento dos Conselhos Tutelares</t>
  </si>
  <si>
    <t>Del. 060/2017 - Capacitação de adolescentes para participar do CEDCA</t>
  </si>
  <si>
    <t>1.1. RECURSOS LIBERADOS 52/14</t>
  </si>
  <si>
    <t>395 municípios</t>
  </si>
  <si>
    <t>pgto solicitado em 11/11/2021</t>
  </si>
  <si>
    <t>Del. 043/2021, Del. 024/2021 - COVID 19 - Ações para Crianças e Adolescentes que sofreram impactos em virtude da Pandemia da SARS</t>
  </si>
  <si>
    <t>Protocolo 18.213.253-5</t>
  </si>
  <si>
    <t>OUTRAS SECRETARIAS - APOIO DPCA</t>
  </si>
  <si>
    <t>Del. 016/2019 - DNA</t>
  </si>
  <si>
    <t>1.1. RECURSOS LIBERADOS 16/2019</t>
  </si>
  <si>
    <t>Del. 034/2021, Del. 054/2020 - DNA - FIM DA ESPERA</t>
  </si>
  <si>
    <t>1.1. RECURSOS LIBERADOS 23/20</t>
  </si>
  <si>
    <t>Del. 064/2019 - SEEC - Agente de Leitura</t>
  </si>
  <si>
    <t>1.1. RECURSOS LIBERADOS 19/15, 94/16, 66/15</t>
  </si>
  <si>
    <t>Del. 068/2016 - Universidade de Londrina - Natação para Todos</t>
  </si>
  <si>
    <t>1.1. RECURSOS LIBERADOS 64/16</t>
  </si>
  <si>
    <t>SALDO REMANESCENTE - REUNIÃO EXTRAORDINÁRIA 30/07/2021                 (MANTER Linha de Esportes)</t>
  </si>
  <si>
    <t>Del. 093/2019 - IPCE - Projeto Paraná Mais Lazer</t>
  </si>
  <si>
    <t>1.1. RECURSOS LIBERADOS 44/13</t>
  </si>
  <si>
    <t>Del. 096/2019 - SEED - Projeto Prevenção ao uso de alcool e outras drogras</t>
  </si>
  <si>
    <t>1.1. RECURSOS LIBERADOS 94/18</t>
  </si>
  <si>
    <t>Del. 097/2019 - SEED - Projeto  “Curso   para   Facilitadores de Práticas Restaurativas "</t>
  </si>
  <si>
    <t>Del 101/2019, Del. 083/2013, Del. 052/2014, Del. 111/2015, Del. 013/2016 - SETI - Escola de Conselhos</t>
  </si>
  <si>
    <t>SALDO TRANSFERIDO PARA DEL. 083/2019 - DESLOCAMENTO SIPIA</t>
  </si>
  <si>
    <t xml:space="preserve">DELIBERAÇÃO Nº 020/2021 - SEED - ABANDONO ESCOLAR </t>
  </si>
  <si>
    <t>Del. 054/2021, Del. 021/2021 - SEED/IPCE  - CNTA Centro de Esportes de Cascavel</t>
  </si>
  <si>
    <t>OUTRAS SECRETARIAS - APOIO DEDIF - Departamento de Promoção e Defesa dos Direitos Fundamentais e Cidadania</t>
  </si>
  <si>
    <t>Del. 121/2015 - SESP - Crianças e Adolescentes protegidos</t>
  </si>
  <si>
    <t>1.1. RECURSOS LIBERADOS SALDOS DO SUPERÁVIT</t>
  </si>
  <si>
    <t>DEJU - Departamento de Justiça</t>
  </si>
  <si>
    <t xml:space="preserve"> Del. 027/2019, Del. 024/2019 - Campanha Não engula o Choro</t>
  </si>
  <si>
    <t>1.1. RECURSOS LIBERADOS 05/2017 - 10/2018 na 024/2019</t>
  </si>
  <si>
    <t>1.2. RECURSOS LIBERADOS 035/2018 - 024/2019</t>
  </si>
  <si>
    <t>Del. 057/2017 - publicação do  “Caderno Orientativo para o Trabalho Intersetorial para o Enfrentamento às Violências Contra Crianças e Adolescentes”</t>
  </si>
  <si>
    <t>1.1. RECURSOS LIBERADOS 114/2014, 103/2015</t>
  </si>
  <si>
    <t>RECURSO TRANSFERIDO 057/2020</t>
  </si>
  <si>
    <t>Del. 057/2020 - Reedição do filme Campanha Não engula o Choro</t>
  </si>
  <si>
    <t>1.1. RECURSOS LIBERADOS 57/2017</t>
  </si>
  <si>
    <t>DEASE - Departamento deAtendimento Sócioeducativo - Ações</t>
  </si>
  <si>
    <t>Del. 005/2019 - Aproximando Famílias</t>
  </si>
  <si>
    <t>1.1. RECURSOS LIBERADOS 05/2019</t>
  </si>
  <si>
    <t>ESTORNO SISTEMA CV 2021</t>
  </si>
  <si>
    <t>Del. 006/2019 - Programa Estadual de Aprendizagem</t>
  </si>
  <si>
    <t>1.1. RECURSOS LIBERADOS Saldo Superávit de 2018</t>
  </si>
  <si>
    <t xml:space="preserve">Del. 021/2019, Del. 081/2018, Del.  084/2017 - Projeto Arte e Ação </t>
  </si>
  <si>
    <t>Del. 046/2019 - Curso de Qualificação Profissional Censes</t>
  </si>
  <si>
    <t>1.1. RECURSOS LIBERADOS 012/2019</t>
  </si>
  <si>
    <t>1.2. RECURSOS LIBERADOS 043/2019</t>
  </si>
  <si>
    <t>Del. 048/2020, Del. 023/2020 - Inovar para Educar</t>
  </si>
  <si>
    <t>1.1. RECURSOS LIBERADOS 023/2020 - Superávit</t>
  </si>
  <si>
    <t>Del. 102/2018, Del. 081/2018, Del. 078/2016 - Projeto Karatê</t>
  </si>
  <si>
    <t>1.1. RECURSOS LIBERADOS 78/16</t>
  </si>
  <si>
    <t xml:space="preserve"> Del. 022/2019, Del. 097/2012, Del. 070/2013 - Capacitação continuada nos Censes</t>
  </si>
  <si>
    <t>1.1. RECURSOS LIBERADOS 70/2013</t>
  </si>
  <si>
    <t>PAGAMENTO EM 2018</t>
  </si>
  <si>
    <t>PAGAMENTO EM 2019</t>
  </si>
  <si>
    <t>SALDO TRANSFERIDO PARA APROXIMANDO FAMÍLIAS</t>
  </si>
  <si>
    <t>Estorno Central de Viagem</t>
  </si>
  <si>
    <t>(=) RESTOS A PAGAR EM 2019</t>
  </si>
  <si>
    <t>Del. 051/2021,  Del. 023/2019 - PUBLICAÇÃO CADERNOS SOCIOEDUCACAÇÃO</t>
  </si>
  <si>
    <t>1.1. RECURSOS LIBERADOS 11/17</t>
  </si>
  <si>
    <t>DEASE - Departamento deAtendimento Sócioeducativo - OBRAS</t>
  </si>
  <si>
    <t xml:space="preserve"> Del. 045/2019, Del. 043/2019 - PLANILHA DE ESTORNOS - Reformas Unidades de Sócioeducação São José dos Pinhais</t>
  </si>
  <si>
    <t xml:space="preserve">SITUAÇÃO ATUAL </t>
  </si>
  <si>
    <t>1.1. RECURSOS LIBERADOS 43/2019</t>
  </si>
  <si>
    <t>Del. 056/2020, Del. 082/2019 - Obras na Unidade de Sócioeducação Foz de Iguaçu</t>
  </si>
  <si>
    <t>1.1. RECURSOS LIBERADOS Afai e Liberdade Cidadã</t>
  </si>
  <si>
    <t>1.2. RECURSOS LIBERADOS 111/14</t>
  </si>
  <si>
    <t>Del. 065/2019 - Reparos no Centro de Socioeducação de Curitiba</t>
  </si>
  <si>
    <t>1.1. RECURSOS LIBERADOS 65/2019</t>
  </si>
  <si>
    <t>EXECUÇÃO</t>
  </si>
  <si>
    <t>Del. 111/2014 - Obras DEASE</t>
  </si>
  <si>
    <t>1.1. RECURSOS LIBERADOS 09/10, 36/11, 97/12, 44/13, 83/13</t>
  </si>
  <si>
    <t>PAGAMENTO EM 2016</t>
  </si>
  <si>
    <t>PAGAMENTO EM 2017</t>
  </si>
  <si>
    <t xml:space="preserve">Transferido Fia Livre geral Joana Richa </t>
  </si>
</sst>
</file>

<file path=xl/styles.xml><?xml version="1.0" encoding="utf-8"?>
<styleSheet xmlns="http://schemas.openxmlformats.org/spreadsheetml/2006/main">
  <numFmts count="7">
    <numFmt numFmtId="8" formatCode="&quot;R$&quot;#,##0.00;[Red]\-&quot;R$&quot;#,##0.00"/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 &quot;* #,##0.00_-;&quot;-R$ &quot;* #,##0.00_-;_-&quot;R$ &quot;* \-??_-;_-@_-"/>
    <numFmt numFmtId="165" formatCode="#,##0.00\ ;\(#,##0.00\);\-#\ ;\ @\ "/>
    <numFmt numFmtId="166" formatCode="#,##0.00\ ;#,##0.00\ ;\-#\ ;\ @\ "/>
    <numFmt numFmtId="167" formatCode="&quot;R$&quot;#,##0.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"/>
    </font>
    <font>
      <b/>
      <sz val="12"/>
      <color indexed="8"/>
      <name val="Calibri1"/>
      <charset val="1"/>
    </font>
    <font>
      <sz val="10"/>
      <color indexed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color rgb="FFFF0000"/>
      <name val="Arial"/>
      <family val="2"/>
    </font>
    <font>
      <b/>
      <sz val="10"/>
      <color indexed="8"/>
      <name val="Arial"/>
      <family val="2"/>
      <charset val="1"/>
    </font>
    <font>
      <b/>
      <sz val="10"/>
      <color indexed="10"/>
      <name val="Arial"/>
      <family val="2"/>
    </font>
    <font>
      <sz val="11"/>
      <color indexed="8"/>
      <name val="Calibri1"/>
      <family val="2"/>
      <charset val="1"/>
    </font>
    <font>
      <sz val="10"/>
      <color rgb="FF000000"/>
      <name val="Arial"/>
      <family val="2"/>
      <charset val="1"/>
    </font>
    <font>
      <b/>
      <sz val="10"/>
      <color theme="0"/>
      <name val="Arial"/>
      <family val="2"/>
      <charset val="1"/>
    </font>
    <font>
      <sz val="10"/>
      <name val="Arial"/>
      <family val="2"/>
      <charset val="1"/>
    </font>
    <font>
      <b/>
      <sz val="10"/>
      <color indexed="8"/>
      <name val="Arial"/>
      <family val="2"/>
    </font>
    <font>
      <b/>
      <sz val="10"/>
      <name val="Arial"/>
      <family val="2"/>
      <charset val="1"/>
    </font>
    <font>
      <sz val="10"/>
      <color indexed="8"/>
      <name val="Arial"/>
      <family val="2"/>
    </font>
    <font>
      <sz val="10"/>
      <color indexed="10"/>
      <name val="Calibri1"/>
      <charset val="1"/>
    </font>
    <font>
      <sz val="10"/>
      <color indexed="8"/>
      <name val="Calibri1"/>
      <charset val="1"/>
    </font>
    <font>
      <sz val="11"/>
      <name val="Calibri"/>
      <family val="2"/>
      <charset val="1"/>
    </font>
    <font>
      <sz val="12"/>
      <name val="Arial"/>
      <family val="2"/>
      <charset val="1"/>
    </font>
    <font>
      <sz val="10"/>
      <color rgb="FF000000"/>
      <name val="Arial"/>
      <family val="2"/>
    </font>
    <font>
      <sz val="11"/>
      <color rgb="FFFF0000"/>
      <name val="Calibri"/>
      <family val="2"/>
      <charset val="1"/>
    </font>
    <font>
      <i/>
      <sz val="11"/>
      <color indexed="55"/>
      <name val="Calibri"/>
      <family val="2"/>
      <charset val="1"/>
    </font>
    <font>
      <b/>
      <sz val="10"/>
      <color indexed="8"/>
      <name val="Calibri1"/>
      <charset val="1"/>
    </font>
    <font>
      <sz val="10"/>
      <color indexed="40"/>
      <name val="Arial"/>
      <family val="2"/>
      <charset val="1"/>
    </font>
    <font>
      <sz val="10"/>
      <color indexed="40"/>
      <name val="Calibri1"/>
      <charset val="1"/>
    </font>
    <font>
      <sz val="10"/>
      <color indexed="62"/>
      <name val="Arial"/>
      <family val="2"/>
      <charset val="1"/>
    </font>
    <font>
      <b/>
      <sz val="8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Calibri1"/>
      <charset val="1"/>
    </font>
    <font>
      <b/>
      <sz val="10"/>
      <color rgb="FF000000"/>
      <name val="Arial"/>
      <family val="2"/>
    </font>
    <font>
      <b/>
      <sz val="11"/>
      <color indexed="8"/>
      <name val="Calibri"/>
      <family val="2"/>
    </font>
    <font>
      <b/>
      <sz val="15"/>
      <color indexed="8"/>
      <name val="Arial Black"/>
      <family val="2"/>
    </font>
    <font>
      <sz val="11"/>
      <color indexed="8"/>
      <name val="Calibri1"/>
      <charset val="1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22"/>
      </patternFill>
    </fill>
    <fill>
      <patternFill patternType="solid">
        <fgColor theme="0" tint="-0.499984740745262"/>
        <b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rgb="FF008080"/>
      </patternFill>
    </fill>
    <fill>
      <patternFill patternType="solid">
        <fgColor rgb="FFFF0000"/>
        <bgColor indexed="6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33"/>
      </patternFill>
    </fill>
    <fill>
      <patternFill patternType="solid">
        <fgColor theme="0"/>
        <bgColor indexed="26"/>
      </patternFill>
    </fill>
    <fill>
      <patternFill patternType="solid">
        <fgColor theme="4" tint="0.39997558519241921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C3D69B"/>
        <bgColor rgb="FFDDD9C3"/>
      </patternFill>
    </fill>
    <fill>
      <patternFill patternType="solid">
        <fgColor theme="5" tint="0.59999389629810485"/>
        <bgColor rgb="FF993300"/>
      </patternFill>
    </fill>
    <fill>
      <patternFill patternType="solid">
        <fgColor rgb="FFFFFF99"/>
        <bgColor rgb="FFFFFF00"/>
      </patternFill>
    </fill>
    <fill>
      <patternFill patternType="solid">
        <fgColor rgb="FFD058B9"/>
        <bgColor rgb="FFFF00FF"/>
      </patternFill>
    </fill>
    <fill>
      <patternFill patternType="solid">
        <fgColor indexed="10"/>
        <bgColor indexed="16"/>
      </patternFill>
    </fill>
    <fill>
      <patternFill patternType="solid">
        <fgColor rgb="FFFF0000"/>
        <bgColor indexed="33"/>
      </patternFill>
    </fill>
    <fill>
      <patternFill patternType="solid">
        <fgColor theme="0" tint="-0.249977111117893"/>
        <bgColor indexed="33"/>
      </patternFill>
    </fill>
    <fill>
      <patternFill patternType="solid">
        <fgColor theme="7" tint="0.79998168889431442"/>
        <bgColor rgb="FFD9D9D9"/>
      </patternFill>
    </fill>
    <fill>
      <patternFill patternType="solid">
        <fgColor theme="7" tint="0.39997558519241921"/>
        <bgColor rgb="FF333399"/>
      </patternFill>
    </fill>
    <fill>
      <patternFill patternType="solid">
        <fgColor indexed="25"/>
        <bgColor indexed="61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52"/>
      </patternFill>
    </fill>
    <fill>
      <patternFill patternType="solid">
        <fgColor theme="0"/>
        <bgColor indexed="4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 style="thin">
        <color indexed="63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3"/>
      </right>
      <top/>
      <bottom/>
      <diagonal/>
    </border>
    <border>
      <left style="thin">
        <color indexed="8"/>
      </left>
      <right style="thin">
        <color indexed="63"/>
      </right>
      <top style="thin">
        <color indexed="8"/>
      </top>
      <bottom/>
      <diagonal/>
    </border>
    <border>
      <left style="thin">
        <color indexed="8"/>
      </left>
      <right style="thin">
        <color indexed="6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3"/>
      </top>
      <bottom style="thin">
        <color indexed="8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 style="thin">
        <color indexed="8"/>
      </bottom>
      <diagonal/>
    </border>
    <border>
      <left style="thin">
        <color indexed="63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3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8"/>
      </right>
      <top style="thin">
        <color indexed="63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63"/>
      </bottom>
      <diagonal/>
    </border>
    <border>
      <left/>
      <right style="thin">
        <color indexed="8"/>
      </right>
      <top style="thin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/>
      <bottom style="thin">
        <color indexed="63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6" fontId="2" fillId="0" borderId="0"/>
    <xf numFmtId="167" fontId="9" fillId="0" borderId="0"/>
    <xf numFmtId="166" fontId="2" fillId="0" borderId="0"/>
    <xf numFmtId="166" fontId="2" fillId="0" borderId="0"/>
    <xf numFmtId="0" fontId="2" fillId="0" borderId="0"/>
    <xf numFmtId="0" fontId="22" fillId="0" borderId="0" applyNumberFormat="0" applyFill="0" applyBorder="0" applyProtection="0"/>
    <xf numFmtId="166" fontId="2" fillId="0" borderId="0"/>
  </cellStyleXfs>
  <cellXfs count="436">
    <xf numFmtId="0" fontId="0" fillId="0" borderId="0" xfId="0"/>
    <xf numFmtId="0" fontId="4" fillId="0" borderId="0" xfId="3" applyFont="1" applyAlignment="1">
      <alignment horizontal="center"/>
    </xf>
    <xf numFmtId="164" fontId="5" fillId="0" borderId="0" xfId="2" applyNumberFormat="1" applyFont="1"/>
    <xf numFmtId="165" fontId="2" fillId="0" borderId="0" xfId="4" applyNumberFormat="1" applyFont="1" applyFill="1" applyBorder="1" applyAlignment="1" applyProtection="1"/>
    <xf numFmtId="0" fontId="2" fillId="0" borderId="0" xfId="3" applyFont="1"/>
    <xf numFmtId="0" fontId="6" fillId="0" borderId="1" xfId="3" applyFont="1" applyBorder="1" applyAlignment="1">
      <alignment horizontal="center"/>
    </xf>
    <xf numFmtId="0" fontId="7" fillId="3" borderId="0" xfId="3" applyFont="1" applyFill="1" applyBorder="1" applyAlignment="1">
      <alignment horizontal="left"/>
    </xf>
    <xf numFmtId="0" fontId="7" fillId="3" borderId="0" xfId="3" applyFont="1" applyFill="1" applyBorder="1" applyAlignment="1">
      <alignment horizontal="center"/>
    </xf>
    <xf numFmtId="0" fontId="2" fillId="3" borderId="0" xfId="3" applyFont="1" applyFill="1" applyAlignment="1"/>
    <xf numFmtId="0" fontId="8" fillId="0" borderId="2" xfId="3" applyFont="1" applyBorder="1" applyAlignment="1">
      <alignment horizontal="center"/>
    </xf>
    <xf numFmtId="0" fontId="8" fillId="0" borderId="0" xfId="3" applyFont="1" applyAlignment="1">
      <alignment horizontal="center"/>
    </xf>
    <xf numFmtId="0" fontId="7" fillId="0" borderId="0" xfId="3" applyFont="1" applyBorder="1" applyAlignment="1">
      <alignment horizontal="left"/>
    </xf>
    <xf numFmtId="0" fontId="7" fillId="0" borderId="0" xfId="3" applyFont="1" applyBorder="1" applyAlignment="1">
      <alignment horizontal="center"/>
    </xf>
    <xf numFmtId="0" fontId="7" fillId="4" borderId="0" xfId="3" applyFont="1" applyFill="1" applyBorder="1" applyAlignment="1">
      <alignment horizontal="center" vertical="center" wrapText="1"/>
    </xf>
    <xf numFmtId="0" fontId="4" fillId="4" borderId="0" xfId="3" applyFont="1" applyFill="1" applyBorder="1" applyAlignment="1">
      <alignment horizontal="left" vertical="center"/>
    </xf>
    <xf numFmtId="164" fontId="5" fillId="5" borderId="0" xfId="2" applyNumberFormat="1" applyFont="1" applyFill="1"/>
    <xf numFmtId="165" fontId="2" fillId="5" borderId="0" xfId="4" applyNumberFormat="1" applyFont="1" applyFill="1" applyBorder="1" applyAlignment="1" applyProtection="1">
      <alignment vertical="center"/>
    </xf>
    <xf numFmtId="0" fontId="2" fillId="5" borderId="0" xfId="3" applyFont="1" applyFill="1" applyAlignment="1">
      <alignment vertical="center"/>
    </xf>
    <xf numFmtId="0" fontId="10" fillId="6" borderId="4" xfId="5" applyNumberFormat="1" applyFont="1" applyFill="1" applyBorder="1" applyAlignment="1" applyProtection="1">
      <alignment horizontal="center" vertical="center" wrapText="1"/>
    </xf>
    <xf numFmtId="165" fontId="11" fillId="7" borderId="5" xfId="6" applyNumberFormat="1" applyFont="1" applyFill="1" applyBorder="1" applyAlignment="1" applyProtection="1">
      <alignment horizontal="center" vertical="center"/>
    </xf>
    <xf numFmtId="0" fontId="12" fillId="0" borderId="0" xfId="3" applyFont="1" applyAlignment="1">
      <alignment horizontal="center"/>
    </xf>
    <xf numFmtId="164" fontId="5" fillId="0" borderId="4" xfId="2" applyNumberFormat="1" applyFont="1" applyBorder="1"/>
    <xf numFmtId="164" fontId="5" fillId="0" borderId="0" xfId="2" applyNumberFormat="1" applyFont="1" applyBorder="1"/>
    <xf numFmtId="0" fontId="2" fillId="0" borderId="10" xfId="3" applyFont="1" applyBorder="1" applyAlignment="1">
      <alignment vertical="center"/>
    </xf>
    <xf numFmtId="165" fontId="2" fillId="0" borderId="11" xfId="6" applyNumberFormat="1" applyFont="1" applyFill="1" applyBorder="1" applyAlignment="1" applyProtection="1">
      <alignment vertical="center"/>
    </xf>
    <xf numFmtId="0" fontId="4" fillId="0" borderId="0" xfId="3" applyFont="1" applyAlignment="1">
      <alignment horizontal="center" vertical="center"/>
    </xf>
    <xf numFmtId="165" fontId="2" fillId="0" borderId="0" xfId="4" applyNumberFormat="1" applyFont="1" applyFill="1" applyBorder="1" applyAlignment="1" applyProtection="1">
      <alignment vertical="center"/>
    </xf>
    <xf numFmtId="0" fontId="2" fillId="0" borderId="10" xfId="3" applyFont="1" applyBorder="1" applyAlignment="1">
      <alignment vertical="center" wrapText="1"/>
    </xf>
    <xf numFmtId="165" fontId="2" fillId="8" borderId="0" xfId="6" applyNumberFormat="1" applyFont="1" applyFill="1" applyBorder="1" applyAlignment="1" applyProtection="1">
      <alignment vertical="center"/>
    </xf>
    <xf numFmtId="0" fontId="13" fillId="0" borderId="0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165" fontId="7" fillId="8" borderId="0" xfId="7" applyNumberFormat="1" applyFont="1" applyFill="1" applyBorder="1" applyAlignment="1" applyProtection="1">
      <alignment vertical="center"/>
    </xf>
    <xf numFmtId="0" fontId="4" fillId="8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center" vertical="center" wrapText="1"/>
    </xf>
    <xf numFmtId="0" fontId="15" fillId="9" borderId="17" xfId="3" applyFont="1" applyFill="1" applyBorder="1" applyAlignment="1">
      <alignment vertical="center" wrapText="1"/>
    </xf>
    <xf numFmtId="164" fontId="5" fillId="9" borderId="18" xfId="2" applyNumberFormat="1" applyFont="1" applyFill="1" applyBorder="1" applyProtection="1"/>
    <xf numFmtId="0" fontId="7" fillId="0" borderId="19" xfId="3" applyFont="1" applyFill="1" applyBorder="1" applyAlignment="1">
      <alignment horizontal="center" vertical="center" wrapText="1"/>
    </xf>
    <xf numFmtId="0" fontId="15" fillId="10" borderId="20" xfId="3" applyFont="1" applyFill="1" applyBorder="1" applyAlignment="1">
      <alignment vertical="center"/>
    </xf>
    <xf numFmtId="164" fontId="5" fillId="9" borderId="21" xfId="2" applyNumberFormat="1" applyFont="1" applyFill="1" applyBorder="1"/>
    <xf numFmtId="0" fontId="15" fillId="0" borderId="22" xfId="3" applyFont="1" applyFill="1" applyBorder="1" applyAlignment="1">
      <alignment horizontal="center" vertical="center" wrapText="1"/>
    </xf>
    <xf numFmtId="0" fontId="7" fillId="10" borderId="0" xfId="3" applyFont="1" applyFill="1" applyBorder="1" applyAlignment="1">
      <alignment horizontal="left"/>
    </xf>
    <xf numFmtId="0" fontId="2" fillId="0" borderId="0" xfId="3" applyFont="1" applyAlignment="1"/>
    <xf numFmtId="0" fontId="4" fillId="8" borderId="0" xfId="3" applyFont="1" applyFill="1" applyBorder="1" applyAlignment="1">
      <alignment horizontal="center"/>
    </xf>
    <xf numFmtId="0" fontId="2" fillId="0" borderId="0" xfId="3" applyFont="1" applyBorder="1"/>
    <xf numFmtId="165" fontId="7" fillId="11" borderId="5" xfId="6" applyNumberFormat="1" applyFont="1" applyFill="1" applyBorder="1" applyAlignment="1" applyProtection="1">
      <alignment horizontal="center" vertical="center"/>
    </xf>
    <xf numFmtId="0" fontId="12" fillId="0" borderId="0" xfId="3" applyFont="1" applyAlignment="1">
      <alignment horizontal="center" vertical="center"/>
    </xf>
    <xf numFmtId="0" fontId="2" fillId="0" borderId="23" xfId="3" applyFont="1" applyBorder="1" applyAlignment="1">
      <alignment vertical="center"/>
    </xf>
    <xf numFmtId="165" fontId="2" fillId="0" borderId="24" xfId="6" applyNumberFormat="1" applyFont="1" applyFill="1" applyBorder="1" applyAlignment="1" applyProtection="1">
      <alignment vertical="center"/>
    </xf>
    <xf numFmtId="0" fontId="12" fillId="8" borderId="0" xfId="3" applyFont="1" applyFill="1" applyAlignment="1">
      <alignment horizontal="center"/>
    </xf>
    <xf numFmtId="0" fontId="16" fillId="0" borderId="0" xfId="3" applyFont="1" applyAlignment="1">
      <alignment horizontal="center"/>
    </xf>
    <xf numFmtId="0" fontId="17" fillId="0" borderId="0" xfId="3" applyFont="1"/>
    <xf numFmtId="164" fontId="5" fillId="8" borderId="0" xfId="2" applyNumberFormat="1" applyFont="1" applyFill="1" applyBorder="1" applyProtection="1"/>
    <xf numFmtId="165" fontId="2" fillId="8" borderId="0" xfId="6" applyNumberFormat="1" applyFont="1" applyFill="1" applyBorder="1" applyAlignment="1" applyProtection="1">
      <alignment horizontal="center" vertical="center"/>
    </xf>
    <xf numFmtId="0" fontId="4" fillId="0" borderId="0" xfId="3" applyFont="1" applyAlignment="1">
      <alignment horizontal="left"/>
    </xf>
    <xf numFmtId="0" fontId="2" fillId="0" borderId="0" xfId="3" applyFont="1" applyAlignment="1">
      <alignment vertical="center"/>
    </xf>
    <xf numFmtId="14" fontId="15" fillId="0" borderId="22" xfId="3" applyNumberFormat="1" applyFont="1" applyFill="1" applyBorder="1" applyAlignment="1">
      <alignment horizontal="center" vertical="center" wrapText="1"/>
    </xf>
    <xf numFmtId="164" fontId="5" fillId="0" borderId="27" xfId="2" applyNumberFormat="1" applyFont="1" applyBorder="1"/>
    <xf numFmtId="164" fontId="18" fillId="0" borderId="0" xfId="2" applyNumberFormat="1" applyFont="1"/>
    <xf numFmtId="0" fontId="2" fillId="0" borderId="28" xfId="3" applyFont="1" applyBorder="1" applyAlignment="1">
      <alignment vertical="center"/>
    </xf>
    <xf numFmtId="165" fontId="2" fillId="0" borderId="27" xfId="6" applyNumberFormat="1" applyFont="1" applyFill="1" applyBorder="1" applyAlignment="1" applyProtection="1">
      <alignment vertical="center"/>
    </xf>
    <xf numFmtId="0" fontId="8" fillId="10" borderId="0" xfId="3" applyFont="1" applyFill="1" applyAlignment="1">
      <alignment horizontal="center" vertical="center"/>
    </xf>
    <xf numFmtId="165" fontId="4" fillId="8" borderId="0" xfId="3" applyNumberFormat="1" applyFont="1" applyFill="1" applyBorder="1" applyAlignment="1">
      <alignment horizontal="left" vertical="center"/>
    </xf>
    <xf numFmtId="0" fontId="7" fillId="12" borderId="0" xfId="3" applyFont="1" applyFill="1" applyBorder="1"/>
    <xf numFmtId="165" fontId="7" fillId="8" borderId="0" xfId="6" applyNumberFormat="1" applyFont="1" applyFill="1" applyBorder="1" applyAlignment="1" applyProtection="1"/>
    <xf numFmtId="0" fontId="7" fillId="8" borderId="0" xfId="3" applyFont="1" applyFill="1" applyBorder="1" applyAlignment="1">
      <alignment horizontal="center" vertical="center" wrapText="1"/>
    </xf>
    <xf numFmtId="0" fontId="19" fillId="13" borderId="4" xfId="5" applyNumberFormat="1" applyFont="1" applyFill="1" applyBorder="1" applyAlignment="1" applyProtection="1">
      <alignment horizontal="center" vertical="center"/>
    </xf>
    <xf numFmtId="0" fontId="2" fillId="0" borderId="15" xfId="3" applyFont="1" applyBorder="1" applyAlignment="1">
      <alignment vertical="center"/>
    </xf>
    <xf numFmtId="165" fontId="2" fillId="0" borderId="15" xfId="6" applyNumberFormat="1" applyFont="1" applyFill="1" applyBorder="1" applyAlignment="1" applyProtection="1">
      <alignment vertical="center"/>
    </xf>
    <xf numFmtId="165" fontId="2" fillId="8" borderId="15" xfId="4" applyNumberFormat="1" applyFont="1" applyFill="1" applyBorder="1" applyAlignment="1" applyProtection="1">
      <alignment vertical="center"/>
    </xf>
    <xf numFmtId="0" fontId="7" fillId="12" borderId="0" xfId="3" applyFont="1" applyFill="1" applyBorder="1" applyAlignment="1">
      <alignment vertical="center"/>
    </xf>
    <xf numFmtId="165" fontId="7" fillId="8" borderId="0" xfId="6" applyNumberFormat="1" applyFont="1" applyFill="1" applyBorder="1" applyAlignment="1" applyProtection="1">
      <alignment vertical="center"/>
    </xf>
    <xf numFmtId="0" fontId="12" fillId="10" borderId="0" xfId="3" applyFont="1" applyFill="1" applyAlignment="1">
      <alignment horizontal="center" vertical="center"/>
    </xf>
    <xf numFmtId="164" fontId="5" fillId="10" borderId="27" xfId="2" applyNumberFormat="1" applyFont="1" applyFill="1" applyBorder="1"/>
    <xf numFmtId="0" fontId="10" fillId="6" borderId="27" xfId="5" applyNumberFormat="1" applyFont="1" applyFill="1" applyBorder="1" applyAlignment="1" applyProtection="1">
      <alignment horizontal="center" vertical="center" wrapText="1"/>
    </xf>
    <xf numFmtId="0" fontId="2" fillId="0" borderId="36" xfId="3" applyFont="1" applyBorder="1" applyAlignment="1">
      <alignment vertical="center"/>
    </xf>
    <xf numFmtId="165" fontId="2" fillId="8" borderId="27" xfId="4" applyNumberFormat="1" applyFont="1" applyFill="1" applyBorder="1" applyAlignment="1" applyProtection="1">
      <alignment vertical="center"/>
    </xf>
    <xf numFmtId="0" fontId="7" fillId="12" borderId="0" xfId="3" applyFont="1" applyFill="1" applyBorder="1" applyAlignment="1">
      <alignment vertical="center" wrapText="1"/>
    </xf>
    <xf numFmtId="164" fontId="14" fillId="8" borderId="0" xfId="2" applyNumberFormat="1" applyFont="1" applyFill="1" applyBorder="1" applyAlignment="1" applyProtection="1">
      <alignment horizontal="center" vertical="center"/>
    </xf>
    <xf numFmtId="164" fontId="5" fillId="8" borderId="0" xfId="2" applyNumberFormat="1" applyFont="1" applyFill="1"/>
    <xf numFmtId="165" fontId="2" fillId="8" borderId="0" xfId="4" applyNumberFormat="1" applyFont="1" applyFill="1" applyBorder="1" applyAlignment="1" applyProtection="1">
      <alignment vertical="center"/>
    </xf>
    <xf numFmtId="0" fontId="2" fillId="8" borderId="0" xfId="3" applyFont="1" applyFill="1" applyAlignment="1">
      <alignment vertical="center"/>
    </xf>
    <xf numFmtId="0" fontId="10" fillId="6" borderId="4" xfId="5" applyNumberFormat="1" applyFont="1" applyFill="1" applyBorder="1" applyAlignment="1" applyProtection="1">
      <alignment horizontal="center" vertical="center"/>
    </xf>
    <xf numFmtId="0" fontId="4" fillId="0" borderId="0" xfId="3" applyFont="1" applyBorder="1" applyAlignment="1">
      <alignment horizontal="center"/>
    </xf>
    <xf numFmtId="165" fontId="2" fillId="8" borderId="26" xfId="4" applyNumberFormat="1" applyFont="1" applyFill="1" applyBorder="1" applyAlignment="1" applyProtection="1">
      <alignment vertical="center"/>
    </xf>
    <xf numFmtId="0" fontId="2" fillId="8" borderId="15" xfId="3" applyFont="1" applyFill="1" applyBorder="1" applyAlignment="1">
      <alignment vertical="center" wrapText="1"/>
    </xf>
    <xf numFmtId="0" fontId="7" fillId="9" borderId="0" xfId="3" applyFont="1" applyFill="1" applyBorder="1" applyAlignment="1">
      <alignment vertical="center" wrapText="1"/>
    </xf>
    <xf numFmtId="164" fontId="14" fillId="9" borderId="0" xfId="2" applyNumberFormat="1" applyFont="1" applyFill="1" applyBorder="1" applyAlignment="1" applyProtection="1">
      <alignment horizontal="center" vertical="center"/>
    </xf>
    <xf numFmtId="164" fontId="5" fillId="4" borderId="0" xfId="2" applyNumberFormat="1" applyFont="1" applyFill="1"/>
    <xf numFmtId="165" fontId="2" fillId="4" borderId="0" xfId="4" applyNumberFormat="1" applyFont="1" applyFill="1" applyBorder="1" applyAlignment="1" applyProtection="1">
      <alignment vertical="center"/>
    </xf>
    <xf numFmtId="0" fontId="2" fillId="4" borderId="0" xfId="3" applyFont="1" applyFill="1" applyAlignment="1">
      <alignment vertical="center"/>
    </xf>
    <xf numFmtId="0" fontId="10" fillId="15" borderId="4" xfId="5" applyNumberFormat="1" applyFont="1" applyFill="1" applyBorder="1" applyAlignment="1" applyProtection="1">
      <alignment horizontal="center" vertical="center" wrapText="1"/>
    </xf>
    <xf numFmtId="0" fontId="2" fillId="0" borderId="31" xfId="3" applyFont="1" applyBorder="1" applyAlignment="1">
      <alignment vertical="center"/>
    </xf>
    <xf numFmtId="165" fontId="2" fillId="8" borderId="40" xfId="4" applyNumberFormat="1" applyFont="1" applyFill="1" applyBorder="1" applyAlignment="1" applyProtection="1">
      <alignment vertical="center"/>
    </xf>
    <xf numFmtId="0" fontId="7" fillId="8" borderId="0" xfId="3" applyFont="1" applyFill="1" applyBorder="1" applyAlignment="1">
      <alignment vertical="center" wrapText="1"/>
    </xf>
    <xf numFmtId="0" fontId="10" fillId="15" borderId="4" xfId="5" applyNumberFormat="1" applyFont="1" applyFill="1" applyBorder="1" applyAlignment="1" applyProtection="1">
      <alignment horizontal="center" vertical="center"/>
    </xf>
    <xf numFmtId="0" fontId="10" fillId="15" borderId="27" xfId="5" applyNumberFormat="1" applyFont="1" applyFill="1" applyBorder="1" applyAlignment="1" applyProtection="1">
      <alignment horizontal="center" vertical="center" wrapText="1"/>
    </xf>
    <xf numFmtId="165" fontId="2" fillId="8" borderId="34" xfId="4" applyNumberFormat="1" applyFont="1" applyFill="1" applyBorder="1" applyAlignment="1" applyProtection="1">
      <alignment vertical="center"/>
    </xf>
    <xf numFmtId="167" fontId="5" fillId="10" borderId="0" xfId="2" applyNumberFormat="1" applyFont="1" applyFill="1" applyAlignment="1">
      <alignment horizontal="center"/>
    </xf>
    <xf numFmtId="164" fontId="5" fillId="10" borderId="0" xfId="2" applyNumberFormat="1" applyFont="1" applyFill="1"/>
    <xf numFmtId="0" fontId="4" fillId="10" borderId="0" xfId="3" applyFont="1" applyFill="1" applyAlignment="1">
      <alignment horizontal="left" vertical="center"/>
    </xf>
    <xf numFmtId="0" fontId="4" fillId="10" borderId="0" xfId="3" applyFont="1" applyFill="1" applyAlignment="1">
      <alignment horizontal="left"/>
    </xf>
    <xf numFmtId="0" fontId="4" fillId="10" borderId="0" xfId="3" applyFont="1" applyFill="1" applyAlignment="1">
      <alignment horizontal="center"/>
    </xf>
    <xf numFmtId="164" fontId="5" fillId="10" borderId="0" xfId="2" applyNumberFormat="1" applyFont="1" applyFill="1" applyBorder="1"/>
    <xf numFmtId="0" fontId="4" fillId="12" borderId="0" xfId="3" applyFont="1" applyFill="1" applyBorder="1" applyAlignment="1">
      <alignment horizontal="left" vertical="center"/>
    </xf>
    <xf numFmtId="164" fontId="5" fillId="10" borderId="4" xfId="2" applyNumberFormat="1" applyFont="1" applyFill="1" applyBorder="1"/>
    <xf numFmtId="167" fontId="12" fillId="10" borderId="0" xfId="3" applyNumberFormat="1" applyFont="1" applyFill="1" applyAlignment="1">
      <alignment horizontal="center" vertical="center"/>
    </xf>
    <xf numFmtId="0" fontId="4" fillId="10" borderId="0" xfId="3" applyFont="1" applyFill="1" applyAlignment="1">
      <alignment horizontal="center" vertical="center"/>
    </xf>
    <xf numFmtId="0" fontId="7" fillId="8" borderId="0" xfId="3" applyFont="1" applyFill="1" applyBorder="1"/>
    <xf numFmtId="165" fontId="7" fillId="8" borderId="0" xfId="6" applyNumberFormat="1" applyFont="1" applyFill="1" applyBorder="1" applyAlignment="1" applyProtection="1">
      <alignment horizontal="center"/>
    </xf>
    <xf numFmtId="0" fontId="10" fillId="16" borderId="4" xfId="5" applyNumberFormat="1" applyFont="1" applyFill="1" applyBorder="1" applyAlignment="1" applyProtection="1">
      <alignment horizontal="center" wrapText="1"/>
    </xf>
    <xf numFmtId="0" fontId="10" fillId="16" borderId="4" xfId="5" applyNumberFormat="1" applyFont="1" applyFill="1" applyBorder="1" applyAlignment="1" applyProtection="1">
      <alignment horizontal="center" vertical="center" wrapText="1"/>
    </xf>
    <xf numFmtId="167" fontId="12" fillId="10" borderId="0" xfId="3" applyNumberFormat="1" applyFont="1" applyFill="1" applyAlignment="1">
      <alignment horizontal="center"/>
    </xf>
    <xf numFmtId="165" fontId="4" fillId="10" borderId="0" xfId="3" applyNumberFormat="1" applyFont="1" applyFill="1" applyAlignment="1">
      <alignment horizontal="center"/>
    </xf>
    <xf numFmtId="0" fontId="7" fillId="0" borderId="46" xfId="3" applyFont="1" applyFill="1" applyBorder="1" applyAlignment="1">
      <alignment horizontal="center" vertical="center" wrapText="1"/>
    </xf>
    <xf numFmtId="0" fontId="10" fillId="16" borderId="53" xfId="5" applyNumberFormat="1" applyFont="1" applyFill="1" applyBorder="1" applyAlignment="1" applyProtection="1">
      <alignment horizontal="center" wrapText="1"/>
    </xf>
    <xf numFmtId="0" fontId="10" fillId="16" borderId="53" xfId="5" applyNumberFormat="1" applyFont="1" applyFill="1" applyBorder="1" applyAlignment="1" applyProtection="1">
      <alignment horizontal="center" vertical="center" wrapText="1"/>
    </xf>
    <xf numFmtId="165" fontId="7" fillId="11" borderId="54" xfId="6" applyNumberFormat="1" applyFont="1" applyFill="1" applyBorder="1" applyAlignment="1" applyProtection="1">
      <alignment horizontal="center" vertical="center"/>
    </xf>
    <xf numFmtId="4" fontId="12" fillId="0" borderId="0" xfId="3" applyNumberFormat="1" applyFont="1" applyAlignment="1">
      <alignment vertical="center" wrapText="1"/>
    </xf>
    <xf numFmtId="0" fontId="7" fillId="4" borderId="0" xfId="3" applyFont="1" applyFill="1" applyBorder="1" applyAlignment="1">
      <alignment horizontal="left" vertical="center" wrapText="1"/>
    </xf>
    <xf numFmtId="0" fontId="10" fillId="17" borderId="53" xfId="5" applyNumberFormat="1" applyFont="1" applyFill="1" applyBorder="1" applyAlignment="1" applyProtection="1">
      <alignment horizontal="center" vertical="center" wrapText="1"/>
    </xf>
    <xf numFmtId="0" fontId="2" fillId="0" borderId="0" xfId="2" applyNumberFormat="1" applyFont="1" applyFill="1" applyBorder="1" applyAlignment="1" applyProtection="1">
      <alignment vertical="center" wrapText="1"/>
    </xf>
    <xf numFmtId="0" fontId="10" fillId="17" borderId="27" xfId="5" applyNumberFormat="1" applyFont="1" applyFill="1" applyBorder="1" applyAlignment="1" applyProtection="1">
      <alignment horizontal="center" vertical="center" wrapText="1"/>
    </xf>
    <xf numFmtId="0" fontId="2" fillId="8" borderId="26" xfId="8" applyFont="1" applyFill="1" applyBorder="1" applyAlignment="1">
      <alignment horizontal="left"/>
    </xf>
    <xf numFmtId="165" fontId="2" fillId="8" borderId="27" xfId="4" applyNumberFormat="1" applyFont="1" applyFill="1" applyBorder="1" applyAlignment="1" applyProtection="1"/>
    <xf numFmtId="0" fontId="12" fillId="0" borderId="0" xfId="3" applyFont="1" applyAlignment="1">
      <alignment horizontal="left"/>
    </xf>
    <xf numFmtId="0" fontId="12" fillId="8" borderId="0" xfId="3" applyFont="1" applyFill="1" applyBorder="1" applyAlignment="1">
      <alignment horizontal="left" vertical="center"/>
    </xf>
    <xf numFmtId="0" fontId="12" fillId="0" borderId="0" xfId="3" applyFont="1" applyAlignment="1">
      <alignment horizontal="center" wrapText="1"/>
    </xf>
    <xf numFmtId="0" fontId="2" fillId="0" borderId="27" xfId="3" applyFont="1" applyBorder="1" applyAlignment="1">
      <alignment vertical="center"/>
    </xf>
    <xf numFmtId="0" fontId="7" fillId="10" borderId="0" xfId="3" applyFont="1" applyFill="1" applyBorder="1" applyAlignment="1">
      <alignment horizontal="center" vertical="center" wrapText="1"/>
    </xf>
    <xf numFmtId="0" fontId="10" fillId="17" borderId="53" xfId="5" applyNumberFormat="1" applyFont="1" applyFill="1" applyBorder="1" applyAlignment="1" applyProtection="1">
      <alignment horizontal="center" vertical="center"/>
    </xf>
    <xf numFmtId="165" fontId="2" fillId="0" borderId="55" xfId="6" applyNumberFormat="1" applyFont="1" applyFill="1" applyBorder="1" applyAlignment="1" applyProtection="1">
      <alignment vertical="center"/>
    </xf>
    <xf numFmtId="0" fontId="10" fillId="18" borderId="53" xfId="5" applyNumberFormat="1" applyFont="1" applyFill="1" applyBorder="1" applyAlignment="1" applyProtection="1">
      <alignment horizontal="center" vertical="center" wrapText="1"/>
    </xf>
    <xf numFmtId="0" fontId="10" fillId="18" borderId="27" xfId="5" applyNumberFormat="1" applyFont="1" applyFill="1" applyBorder="1" applyAlignment="1" applyProtection="1">
      <alignment horizontal="center" vertical="center" wrapText="1"/>
    </xf>
    <xf numFmtId="167" fontId="21" fillId="0" borderId="0" xfId="2" applyNumberFormat="1" applyFont="1" applyAlignment="1">
      <alignment horizontal="center" vertical="center"/>
    </xf>
    <xf numFmtId="165" fontId="16" fillId="0" borderId="0" xfId="3" applyNumberFormat="1" applyFont="1" applyAlignment="1">
      <alignment horizontal="center"/>
    </xf>
    <xf numFmtId="165" fontId="17" fillId="0" borderId="0" xfId="6" applyNumberFormat="1" applyFont="1" applyFill="1" applyBorder="1" applyAlignment="1" applyProtection="1"/>
    <xf numFmtId="0" fontId="17" fillId="0" borderId="0" xfId="3" applyFont="1" applyAlignment="1"/>
    <xf numFmtId="164" fontId="5" fillId="0" borderId="53" xfId="2" applyNumberFormat="1" applyFont="1" applyBorder="1"/>
    <xf numFmtId="0" fontId="12" fillId="8" borderId="26" xfId="9" applyNumberFormat="1" applyFont="1" applyFill="1" applyBorder="1" applyAlignment="1" applyProtection="1">
      <alignment horizontal="left" vertical="center" wrapText="1"/>
    </xf>
    <xf numFmtId="165" fontId="12" fillId="0" borderId="27" xfId="6" applyNumberFormat="1" applyFont="1" applyFill="1" applyBorder="1" applyAlignment="1" applyProtection="1">
      <alignment vertical="center"/>
    </xf>
    <xf numFmtId="165" fontId="7" fillId="8" borderId="0" xfId="6" applyNumberFormat="1" applyFont="1" applyFill="1" applyBorder="1" applyAlignment="1" applyProtection="1">
      <alignment horizontal="right"/>
    </xf>
    <xf numFmtId="165" fontId="23" fillId="0" borderId="0" xfId="10" applyNumberFormat="1" applyFont="1" applyFill="1" applyBorder="1" applyAlignment="1" applyProtection="1">
      <alignment vertical="center"/>
    </xf>
    <xf numFmtId="0" fontId="4" fillId="0" borderId="0" xfId="3" applyFont="1" applyAlignment="1">
      <alignment horizontal="left" vertical="center"/>
    </xf>
    <xf numFmtId="0" fontId="17" fillId="0" borderId="0" xfId="3" applyFont="1" applyAlignment="1">
      <alignment vertical="center"/>
    </xf>
    <xf numFmtId="165" fontId="7" fillId="19" borderId="5" xfId="6" applyNumberFormat="1" applyFont="1" applyFill="1" applyBorder="1" applyAlignment="1" applyProtection="1">
      <alignment horizontal="center" vertical="center"/>
    </xf>
    <xf numFmtId="165" fontId="2" fillId="0" borderId="53" xfId="6" applyNumberFormat="1" applyFont="1" applyFill="1" applyBorder="1" applyAlignment="1" applyProtection="1">
      <alignment vertical="center"/>
    </xf>
    <xf numFmtId="165" fontId="7" fillId="0" borderId="0" xfId="10" applyNumberFormat="1" applyFont="1" applyFill="1" applyBorder="1" applyAlignment="1" applyProtection="1">
      <alignment vertical="center"/>
    </xf>
    <xf numFmtId="0" fontId="24" fillId="8" borderId="0" xfId="3" applyFont="1" applyFill="1" applyBorder="1" applyAlignment="1">
      <alignment horizontal="left" vertical="center"/>
    </xf>
    <xf numFmtId="0" fontId="2" fillId="0" borderId="28" xfId="3" applyFont="1" applyFill="1" applyBorder="1" applyAlignment="1">
      <alignment vertical="center" wrapText="1"/>
    </xf>
    <xf numFmtId="165" fontId="7" fillId="20" borderId="5" xfId="6" applyNumberFormat="1" applyFont="1" applyFill="1" applyBorder="1" applyAlignment="1" applyProtection="1">
      <alignment horizontal="center" vertical="center"/>
    </xf>
    <xf numFmtId="165" fontId="2" fillId="0" borderId="59" xfId="6" applyNumberFormat="1" applyFont="1" applyFill="1" applyBorder="1" applyAlignment="1" applyProtection="1">
      <alignment vertical="center"/>
    </xf>
    <xf numFmtId="0" fontId="7" fillId="0" borderId="61" xfId="3" applyFont="1" applyFill="1" applyBorder="1" applyAlignment="1">
      <alignment horizontal="center" vertical="center" wrapText="1"/>
    </xf>
    <xf numFmtId="0" fontId="2" fillId="8" borderId="13" xfId="3" applyFont="1" applyFill="1" applyBorder="1" applyAlignment="1">
      <alignment vertical="center"/>
    </xf>
    <xf numFmtId="165" fontId="2" fillId="0" borderId="25" xfId="6" applyNumberFormat="1" applyFont="1" applyFill="1" applyBorder="1" applyAlignment="1" applyProtection="1">
      <alignment vertical="center"/>
    </xf>
    <xf numFmtId="0" fontId="7" fillId="8" borderId="62" xfId="3" applyFont="1" applyFill="1" applyBorder="1"/>
    <xf numFmtId="0" fontId="7" fillId="8" borderId="30" xfId="3" applyFont="1" applyFill="1" applyBorder="1" applyAlignment="1">
      <alignment horizontal="center" vertical="center" wrapText="1"/>
    </xf>
    <xf numFmtId="0" fontId="19" fillId="13" borderId="27" xfId="5" applyNumberFormat="1" applyFont="1" applyFill="1" applyBorder="1" applyAlignment="1" applyProtection="1">
      <alignment horizontal="center" vertical="center"/>
    </xf>
    <xf numFmtId="0" fontId="10" fillId="18" borderId="27" xfId="5" applyNumberFormat="1" applyFont="1" applyFill="1" applyBorder="1" applyAlignment="1" applyProtection="1">
      <alignment horizontal="center" vertical="center"/>
    </xf>
    <xf numFmtId="0" fontId="10" fillId="18" borderId="53" xfId="5" applyNumberFormat="1" applyFont="1" applyFill="1" applyBorder="1" applyAlignment="1" applyProtection="1">
      <alignment horizontal="center" vertical="center"/>
    </xf>
    <xf numFmtId="165" fontId="2" fillId="10" borderId="0" xfId="4" applyNumberFormat="1" applyFont="1" applyFill="1" applyBorder="1" applyAlignment="1" applyProtection="1">
      <alignment vertical="center"/>
    </xf>
    <xf numFmtId="0" fontId="2" fillId="10" borderId="0" xfId="3" applyFont="1" applyFill="1" applyAlignment="1">
      <alignment vertical="center"/>
    </xf>
    <xf numFmtId="0" fontId="7" fillId="0" borderId="15" xfId="3" applyFont="1" applyFill="1" applyBorder="1" applyAlignment="1">
      <alignment horizontal="center" vertical="center" wrapText="1"/>
    </xf>
    <xf numFmtId="8" fontId="4" fillId="0" borderId="0" xfId="3" applyNumberFormat="1" applyFont="1" applyAlignment="1">
      <alignment horizontal="center"/>
    </xf>
    <xf numFmtId="165" fontId="7" fillId="11" borderId="0" xfId="6" applyNumberFormat="1" applyFont="1" applyFill="1" applyBorder="1" applyAlignment="1" applyProtection="1">
      <alignment horizontal="center" vertical="center"/>
    </xf>
    <xf numFmtId="165" fontId="7" fillId="11" borderId="67" xfId="6" applyNumberFormat="1" applyFont="1" applyFill="1" applyBorder="1" applyAlignment="1" applyProtection="1">
      <alignment horizontal="center" vertical="center" wrapText="1"/>
    </xf>
    <xf numFmtId="0" fontId="7" fillId="11" borderId="68" xfId="3" applyFont="1" applyFill="1" applyBorder="1" applyAlignment="1">
      <alignment horizontal="center" vertical="center" wrapText="1"/>
    </xf>
    <xf numFmtId="165" fontId="7" fillId="11" borderId="69" xfId="6" applyNumberFormat="1" applyFont="1" applyFill="1" applyBorder="1" applyAlignment="1" applyProtection="1">
      <alignment horizontal="center" vertical="center"/>
    </xf>
    <xf numFmtId="165" fontId="23" fillId="10" borderId="0" xfId="10" applyNumberFormat="1" applyFont="1" applyFill="1" applyBorder="1" applyAlignment="1" applyProtection="1">
      <alignment vertical="center"/>
    </xf>
    <xf numFmtId="0" fontId="12" fillId="10" borderId="0" xfId="3" applyFont="1" applyFill="1" applyAlignment="1">
      <alignment horizontal="center"/>
    </xf>
    <xf numFmtId="0" fontId="2" fillId="10" borderId="0" xfId="3" applyFont="1" applyFill="1"/>
    <xf numFmtId="165" fontId="7" fillId="20" borderId="69" xfId="6" applyNumberFormat="1" applyFont="1" applyFill="1" applyBorder="1" applyAlignment="1" applyProtection="1">
      <alignment horizontal="center" vertical="center"/>
    </xf>
    <xf numFmtId="0" fontId="26" fillId="0" borderId="0" xfId="3" applyFont="1"/>
    <xf numFmtId="0" fontId="15" fillId="10" borderId="0" xfId="3" applyFont="1" applyFill="1" applyBorder="1" applyAlignment="1">
      <alignment vertical="center"/>
    </xf>
    <xf numFmtId="164" fontId="5" fillId="9" borderId="0" xfId="2" applyNumberFormat="1" applyFont="1" applyFill="1" applyBorder="1"/>
    <xf numFmtId="14" fontId="15" fillId="0" borderId="0" xfId="3" applyNumberFormat="1" applyFont="1" applyFill="1" applyBorder="1" applyAlignment="1">
      <alignment horizontal="center" vertical="center" wrapText="1"/>
    </xf>
    <xf numFmtId="0" fontId="7" fillId="21" borderId="68" xfId="3" applyFont="1" applyFill="1" applyBorder="1" applyAlignment="1">
      <alignment horizontal="center" vertical="center" wrapText="1"/>
    </xf>
    <xf numFmtId="165" fontId="7" fillId="21" borderId="5" xfId="6" applyNumberFormat="1" applyFont="1" applyFill="1" applyBorder="1" applyAlignment="1" applyProtection="1">
      <alignment horizontal="center" vertical="center"/>
    </xf>
    <xf numFmtId="165" fontId="2" fillId="0" borderId="0" xfId="6" applyNumberFormat="1" applyFont="1" applyFill="1" applyBorder="1" applyAlignment="1" applyProtection="1"/>
    <xf numFmtId="0" fontId="10" fillId="22" borderId="53" xfId="5" applyNumberFormat="1" applyFont="1" applyFill="1" applyBorder="1" applyAlignment="1" applyProtection="1">
      <alignment horizontal="center" vertical="center"/>
    </xf>
    <xf numFmtId="0" fontId="12" fillId="23" borderId="53" xfId="5" applyNumberFormat="1" applyFont="1" applyFill="1" applyBorder="1" applyAlignment="1" applyProtection="1">
      <alignment horizontal="center" vertical="center"/>
    </xf>
    <xf numFmtId="0" fontId="12" fillId="23" borderId="53" xfId="5" applyNumberFormat="1" applyFont="1" applyFill="1" applyBorder="1" applyAlignment="1" applyProtection="1">
      <alignment horizontal="center"/>
    </xf>
    <xf numFmtId="165" fontId="11" fillId="24" borderId="67" xfId="6" applyNumberFormat="1" applyFont="1" applyFill="1" applyBorder="1" applyAlignment="1" applyProtection="1">
      <alignment horizontal="center" vertical="center" wrapText="1"/>
    </xf>
    <xf numFmtId="165" fontId="11" fillId="24" borderId="67" xfId="6" applyNumberFormat="1" applyFont="1" applyFill="1" applyBorder="1" applyAlignment="1" applyProtection="1">
      <alignment horizontal="center" vertical="center"/>
    </xf>
    <xf numFmtId="165" fontId="11" fillId="24" borderId="5" xfId="6" applyNumberFormat="1" applyFont="1" applyFill="1" applyBorder="1" applyAlignment="1" applyProtection="1">
      <alignment horizontal="center" vertical="center"/>
    </xf>
    <xf numFmtId="0" fontId="12" fillId="0" borderId="0" xfId="3" applyFont="1"/>
    <xf numFmtId="165" fontId="11" fillId="24" borderId="15" xfId="6" applyNumberFormat="1" applyFont="1" applyFill="1" applyBorder="1" applyAlignment="1" applyProtection="1">
      <alignment horizontal="center" vertical="center"/>
    </xf>
    <xf numFmtId="0" fontId="12" fillId="8" borderId="0" xfId="3" applyFont="1" applyFill="1" applyBorder="1" applyAlignment="1">
      <alignment vertical="center" wrapText="1"/>
    </xf>
    <xf numFmtId="165" fontId="7" fillId="25" borderId="67" xfId="6" applyNumberFormat="1" applyFont="1" applyFill="1" applyBorder="1" applyAlignment="1" applyProtection="1">
      <alignment horizontal="center" vertical="center" wrapText="1"/>
    </xf>
    <xf numFmtId="165" fontId="7" fillId="25" borderId="67" xfId="6" applyNumberFormat="1" applyFont="1" applyFill="1" applyBorder="1" applyAlignment="1" applyProtection="1">
      <alignment horizontal="center" vertical="center"/>
    </xf>
    <xf numFmtId="165" fontId="7" fillId="25" borderId="5" xfId="6" applyNumberFormat="1" applyFont="1" applyFill="1" applyBorder="1" applyAlignment="1" applyProtection="1">
      <alignment horizontal="center" vertical="center"/>
    </xf>
    <xf numFmtId="0" fontId="16" fillId="0" borderId="0" xfId="3" applyFont="1" applyAlignment="1">
      <alignment horizontal="left"/>
    </xf>
    <xf numFmtId="4" fontId="28" fillId="0" borderId="0" xfId="0" applyNumberFormat="1" applyFont="1" applyAlignment="1">
      <alignment horizontal="center"/>
    </xf>
    <xf numFmtId="167" fontId="29" fillId="0" borderId="0" xfId="3" applyNumberFormat="1" applyFont="1" applyAlignment="1">
      <alignment horizontal="center"/>
    </xf>
    <xf numFmtId="0" fontId="12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7" fillId="25" borderId="68" xfId="3" applyFont="1" applyFill="1" applyBorder="1" applyAlignment="1">
      <alignment horizontal="center" vertical="center" wrapText="1"/>
    </xf>
    <xf numFmtId="165" fontId="7" fillId="25" borderId="73" xfId="6" applyNumberFormat="1" applyFont="1" applyFill="1" applyBorder="1" applyAlignment="1" applyProtection="1">
      <alignment horizontal="center" vertical="center"/>
    </xf>
    <xf numFmtId="0" fontId="26" fillId="0" borderId="0" xfId="0" applyFont="1" applyBorder="1" applyAlignment="1"/>
    <xf numFmtId="0" fontId="26" fillId="0" borderId="0" xfId="0" applyFont="1" applyAlignment="1"/>
    <xf numFmtId="0" fontId="30" fillId="0" borderId="0" xfId="3" applyFont="1" applyAlignment="1">
      <alignment horizontal="center"/>
    </xf>
    <xf numFmtId="165" fontId="12" fillId="0" borderId="0" xfId="3" applyNumberFormat="1" applyFont="1" applyAlignment="1">
      <alignment horizontal="center"/>
    </xf>
    <xf numFmtId="165" fontId="7" fillId="25" borderId="74" xfId="6" applyNumberFormat="1" applyFont="1" applyFill="1" applyBorder="1" applyAlignment="1" applyProtection="1">
      <alignment horizontal="center" vertical="center"/>
    </xf>
    <xf numFmtId="165" fontId="7" fillId="25" borderId="69" xfId="6" applyNumberFormat="1" applyFont="1" applyFill="1" applyBorder="1" applyAlignment="1" applyProtection="1">
      <alignment horizontal="center" vertical="center"/>
    </xf>
    <xf numFmtId="0" fontId="2" fillId="0" borderId="36" xfId="3" applyFont="1" applyBorder="1" applyAlignment="1"/>
    <xf numFmtId="165" fontId="2" fillId="0" borderId="15" xfId="6" applyNumberFormat="1" applyFont="1" applyFill="1" applyBorder="1" applyAlignment="1" applyProtection="1"/>
    <xf numFmtId="0" fontId="2" fillId="0" borderId="76" xfId="3" applyFont="1" applyBorder="1" applyAlignment="1"/>
    <xf numFmtId="165" fontId="2" fillId="8" borderId="15" xfId="6" applyNumberFormat="1" applyFont="1" applyFill="1" applyBorder="1" applyAlignment="1" applyProtection="1"/>
    <xf numFmtId="165" fontId="2" fillId="0" borderId="27" xfId="6" applyNumberFormat="1" applyFont="1" applyFill="1" applyBorder="1" applyAlignment="1" applyProtection="1"/>
    <xf numFmtId="0" fontId="2" fillId="0" borderId="28" xfId="3" applyFont="1" applyBorder="1" applyAlignment="1"/>
    <xf numFmtId="8" fontId="12" fillId="0" borderId="0" xfId="3" applyNumberFormat="1" applyFont="1" applyAlignment="1">
      <alignment horizontal="center"/>
    </xf>
    <xf numFmtId="0" fontId="17" fillId="0" borderId="0" xfId="3" applyFont="1" applyBorder="1"/>
    <xf numFmtId="165" fontId="17" fillId="0" borderId="0" xfId="6" applyNumberFormat="1" applyFont="1" applyFill="1" applyBorder="1" applyAlignment="1" applyProtection="1">
      <alignment horizontal="center"/>
    </xf>
    <xf numFmtId="0" fontId="23" fillId="0" borderId="0" xfId="3" applyFont="1" applyBorder="1" applyAlignment="1">
      <alignment horizontal="center" vertical="center" wrapText="1"/>
    </xf>
    <xf numFmtId="0" fontId="2" fillId="0" borderId="23" xfId="3" applyFont="1" applyFill="1" applyBorder="1" applyAlignment="1"/>
    <xf numFmtId="165" fontId="2" fillId="0" borderId="24" xfId="6" applyNumberFormat="1" applyFont="1" applyFill="1" applyBorder="1" applyAlignment="1" applyProtection="1"/>
    <xf numFmtId="165" fontId="2" fillId="0" borderId="11" xfId="6" applyNumberFormat="1" applyFont="1" applyFill="1" applyBorder="1" applyAlignment="1" applyProtection="1"/>
    <xf numFmtId="0" fontId="17" fillId="0" borderId="62" xfId="3" applyFont="1" applyBorder="1"/>
    <xf numFmtId="0" fontId="2" fillId="0" borderId="23" xfId="3" applyFont="1" applyBorder="1" applyAlignment="1"/>
    <xf numFmtId="0" fontId="2" fillId="0" borderId="10" xfId="3" applyFont="1" applyBorder="1" applyAlignment="1"/>
    <xf numFmtId="165" fontId="7" fillId="26" borderId="67" xfId="6" applyNumberFormat="1" applyFont="1" applyFill="1" applyBorder="1" applyAlignment="1" applyProtection="1">
      <alignment horizontal="center" vertical="center" wrapText="1"/>
    </xf>
    <xf numFmtId="165" fontId="7" fillId="26" borderId="5" xfId="6" applyNumberFormat="1" applyFont="1" applyFill="1" applyBorder="1" applyAlignment="1" applyProtection="1">
      <alignment horizontal="center" vertical="center"/>
    </xf>
    <xf numFmtId="0" fontId="7" fillId="26" borderId="68" xfId="3" applyFont="1" applyFill="1" applyBorder="1" applyAlignment="1">
      <alignment horizontal="center" vertical="center" wrapText="1"/>
    </xf>
    <xf numFmtId="165" fontId="2" fillId="0" borderId="0" xfId="10" applyNumberFormat="1" applyFont="1" applyFill="1" applyBorder="1" applyAlignment="1" applyProtection="1">
      <alignment vertical="center"/>
    </xf>
    <xf numFmtId="165" fontId="2" fillId="0" borderId="0" xfId="10" applyNumberFormat="1" applyFont="1" applyFill="1" applyBorder="1" applyAlignment="1" applyProtection="1"/>
    <xf numFmtId="165" fontId="23" fillId="0" borderId="0" xfId="10" applyNumberFormat="1" applyFont="1" applyFill="1" applyBorder="1" applyAlignment="1" applyProtection="1"/>
    <xf numFmtId="0" fontId="24" fillId="8" borderId="0" xfId="3" applyFont="1" applyFill="1" applyBorder="1" applyAlignment="1">
      <alignment horizontal="left"/>
    </xf>
    <xf numFmtId="165" fontId="7" fillId="0" borderId="0" xfId="10" applyNumberFormat="1" applyFont="1" applyFill="1" applyBorder="1" applyAlignment="1" applyProtection="1"/>
    <xf numFmtId="165" fontId="12" fillId="0" borderId="0" xfId="4" applyNumberFormat="1" applyFont="1" applyFill="1" applyBorder="1" applyAlignment="1" applyProtection="1"/>
    <xf numFmtId="14" fontId="31" fillId="0" borderId="19" xfId="3" applyNumberFormat="1" applyFont="1" applyFill="1" applyBorder="1" applyAlignment="1">
      <alignment horizontal="center" vertical="center" wrapText="1"/>
    </xf>
    <xf numFmtId="4" fontId="12" fillId="0" borderId="0" xfId="3" applyNumberFormat="1" applyFont="1" applyAlignment="1">
      <alignment horizontal="left"/>
    </xf>
    <xf numFmtId="164" fontId="0" fillId="0" borderId="0" xfId="2" applyNumberFormat="1" applyFont="1" applyBorder="1"/>
    <xf numFmtId="164" fontId="32" fillId="0" borderId="0" xfId="2" applyNumberFormat="1" applyFont="1"/>
    <xf numFmtId="165" fontId="2" fillId="0" borderId="0" xfId="6" applyNumberFormat="1" applyFont="1" applyFill="1" applyBorder="1" applyAlignment="1" applyProtection="1">
      <alignment vertical="center"/>
    </xf>
    <xf numFmtId="0" fontId="33" fillId="0" borderId="0" xfId="3" applyFont="1"/>
    <xf numFmtId="165" fontId="34" fillId="0" borderId="0" xfId="6" applyNumberFormat="1" applyFont="1" applyFill="1" applyBorder="1" applyAlignment="1" applyProtection="1"/>
    <xf numFmtId="0" fontId="2" fillId="10" borderId="10" xfId="3" applyFont="1" applyFill="1" applyBorder="1" applyAlignment="1">
      <alignment vertical="center" wrapText="1"/>
    </xf>
    <xf numFmtId="165" fontId="2" fillId="9" borderId="11" xfId="6" applyNumberFormat="1" applyFont="1" applyFill="1" applyBorder="1" applyAlignment="1" applyProtection="1">
      <alignment vertical="center"/>
    </xf>
    <xf numFmtId="165" fontId="2" fillId="12" borderId="11" xfId="6" applyNumberFormat="1" applyFont="1" applyFill="1" applyBorder="1" applyAlignment="1" applyProtection="1">
      <alignment vertical="center"/>
    </xf>
    <xf numFmtId="0" fontId="2" fillId="10" borderId="10" xfId="3" applyFont="1" applyFill="1" applyBorder="1" applyAlignment="1">
      <alignment vertical="center"/>
    </xf>
    <xf numFmtId="165" fontId="2" fillId="9" borderId="11" xfId="7" applyNumberFormat="1" applyFont="1" applyFill="1" applyBorder="1" applyAlignment="1" applyProtection="1">
      <alignment vertical="center"/>
    </xf>
    <xf numFmtId="0" fontId="7" fillId="12" borderId="13" xfId="3" applyFont="1" applyFill="1" applyBorder="1" applyAlignment="1">
      <alignment vertical="center" wrapText="1"/>
    </xf>
    <xf numFmtId="164" fontId="14" fillId="12" borderId="14" xfId="2" applyNumberFormat="1" applyFont="1" applyFill="1" applyBorder="1" applyAlignment="1" applyProtection="1">
      <alignment horizontal="center" vertical="center"/>
    </xf>
    <xf numFmtId="0" fontId="7" fillId="9" borderId="15" xfId="3" applyFont="1" applyFill="1" applyBorder="1" applyAlignment="1">
      <alignment vertical="center" wrapText="1"/>
    </xf>
    <xf numFmtId="164" fontId="14" fillId="9" borderId="15" xfId="2" applyNumberFormat="1" applyFont="1" applyFill="1" applyBorder="1" applyAlignment="1" applyProtection="1">
      <alignment horizontal="center" vertical="center"/>
    </xf>
    <xf numFmtId="165" fontId="2" fillId="10" borderId="11" xfId="6" applyNumberFormat="1" applyFont="1" applyFill="1" applyBorder="1" applyAlignment="1" applyProtection="1">
      <alignment vertical="center"/>
    </xf>
    <xf numFmtId="0" fontId="2" fillId="10" borderId="13" xfId="3" applyFont="1" applyFill="1" applyBorder="1" applyAlignment="1">
      <alignment vertical="center"/>
    </xf>
    <xf numFmtId="165" fontId="2" fillId="9" borderId="25" xfId="6" applyNumberFormat="1" applyFont="1" applyFill="1" applyBorder="1" applyAlignment="1" applyProtection="1">
      <alignment vertical="center"/>
    </xf>
    <xf numFmtId="0" fontId="2" fillId="12" borderId="15" xfId="8" applyFont="1" applyFill="1" applyBorder="1" applyAlignment="1">
      <alignment horizontal="left"/>
    </xf>
    <xf numFmtId="165" fontId="2" fillId="9" borderId="14" xfId="4" applyNumberFormat="1" applyFont="1" applyFill="1" applyBorder="1" applyAlignment="1" applyProtection="1"/>
    <xf numFmtId="0" fontId="7" fillId="9" borderId="13" xfId="3" applyFont="1" applyFill="1" applyBorder="1"/>
    <xf numFmtId="165" fontId="7" fillId="9" borderId="25" xfId="6" applyNumberFormat="1" applyFont="1" applyFill="1" applyBorder="1" applyAlignment="1" applyProtection="1">
      <alignment horizontal="right"/>
    </xf>
    <xf numFmtId="0" fontId="7" fillId="9" borderId="15" xfId="3" applyFont="1" applyFill="1" applyBorder="1"/>
    <xf numFmtId="165" fontId="7" fillId="9" borderId="26" xfId="6" applyNumberFormat="1" applyFont="1" applyFill="1" applyBorder="1" applyAlignment="1" applyProtection="1">
      <alignment horizontal="right"/>
    </xf>
    <xf numFmtId="166" fontId="7" fillId="9" borderId="14" xfId="1" applyNumberFormat="1" applyFont="1" applyFill="1" applyBorder="1" applyAlignment="1" applyProtection="1"/>
    <xf numFmtId="166" fontId="7" fillId="9" borderId="26" xfId="1" applyNumberFormat="1" applyFont="1" applyFill="1" applyBorder="1" applyAlignment="1" applyProtection="1"/>
    <xf numFmtId="0" fontId="2" fillId="10" borderId="28" xfId="3" applyFont="1" applyFill="1" applyBorder="1" applyAlignment="1">
      <alignment vertical="center"/>
    </xf>
    <xf numFmtId="165" fontId="2" fillId="10" borderId="27" xfId="6" applyNumberFormat="1" applyFont="1" applyFill="1" applyBorder="1" applyAlignment="1" applyProtection="1">
      <alignment vertical="center"/>
    </xf>
    <xf numFmtId="0" fontId="2" fillId="10" borderId="28" xfId="3" applyFont="1" applyFill="1" applyBorder="1" applyAlignment="1">
      <alignment vertical="center" wrapText="1"/>
    </xf>
    <xf numFmtId="165" fontId="12" fillId="9" borderId="27" xfId="6" applyNumberFormat="1" applyFont="1" applyFill="1" applyBorder="1" applyAlignment="1" applyProtection="1">
      <alignment vertical="center"/>
    </xf>
    <xf numFmtId="0" fontId="2" fillId="10" borderId="28" xfId="8" applyFont="1" applyFill="1" applyBorder="1"/>
    <xf numFmtId="0" fontId="2" fillId="10" borderId="26" xfId="8" applyFont="1" applyFill="1" applyBorder="1" applyAlignment="1">
      <alignment vertical="center"/>
    </xf>
    <xf numFmtId="0" fontId="2" fillId="10" borderId="14" xfId="8" applyFont="1" applyFill="1" applyBorder="1" applyAlignment="1">
      <alignment vertical="center"/>
    </xf>
    <xf numFmtId="165" fontId="2" fillId="9" borderId="27" xfId="6" applyNumberFormat="1" applyFont="1" applyFill="1" applyBorder="1" applyAlignment="1" applyProtection="1">
      <alignment vertical="center"/>
    </xf>
    <xf numFmtId="0" fontId="2" fillId="10" borderId="15" xfId="8" applyFont="1" applyFill="1" applyBorder="1" applyAlignment="1">
      <alignment vertical="center"/>
    </xf>
    <xf numFmtId="165" fontId="2" fillId="9" borderId="31" xfId="6" applyNumberFormat="1" applyFont="1" applyFill="1" applyBorder="1" applyAlignment="1" applyProtection="1">
      <alignment vertical="center"/>
    </xf>
    <xf numFmtId="165" fontId="2" fillId="9" borderId="32" xfId="4" applyNumberFormat="1" applyFont="1" applyFill="1" applyBorder="1" applyAlignment="1" applyProtection="1"/>
    <xf numFmtId="0" fontId="7" fillId="9" borderId="15" xfId="8" applyFont="1" applyFill="1" applyBorder="1" applyAlignment="1">
      <alignment horizontal="left"/>
    </xf>
    <xf numFmtId="165" fontId="7" fillId="9" borderId="32" xfId="4" applyNumberFormat="1" applyFont="1" applyFill="1" applyBorder="1" applyAlignment="1" applyProtection="1"/>
    <xf numFmtId="165" fontId="7" fillId="9" borderId="33" xfId="6" applyNumberFormat="1" applyFont="1" applyFill="1" applyBorder="1" applyAlignment="1" applyProtection="1"/>
    <xf numFmtId="165" fontId="7" fillId="9" borderId="34" xfId="6" applyNumberFormat="1" applyFont="1" applyFill="1" applyBorder="1" applyAlignment="1" applyProtection="1"/>
    <xf numFmtId="0" fontId="2" fillId="10" borderId="15" xfId="3" applyFont="1" applyFill="1" applyBorder="1" applyAlignment="1">
      <alignment vertical="center"/>
    </xf>
    <xf numFmtId="165" fontId="2" fillId="10" borderId="15" xfId="6" applyNumberFormat="1" applyFont="1" applyFill="1" applyBorder="1" applyAlignment="1" applyProtection="1">
      <alignment vertical="center"/>
    </xf>
    <xf numFmtId="0" fontId="2" fillId="10" borderId="15" xfId="3" applyFont="1" applyFill="1" applyBorder="1" applyAlignment="1">
      <alignment vertical="center" wrapText="1"/>
    </xf>
    <xf numFmtId="165" fontId="2" fillId="9" borderId="15" xfId="6" applyNumberFormat="1" applyFont="1" applyFill="1" applyBorder="1" applyAlignment="1" applyProtection="1">
      <alignment vertical="center"/>
    </xf>
    <xf numFmtId="0" fontId="2" fillId="10" borderId="15" xfId="8" applyFont="1" applyFill="1" applyBorder="1"/>
    <xf numFmtId="165" fontId="2" fillId="9" borderId="15" xfId="4" applyNumberFormat="1" applyFont="1" applyFill="1" applyBorder="1" applyAlignment="1" applyProtection="1"/>
    <xf numFmtId="0" fontId="2" fillId="10" borderId="15" xfId="8" applyFont="1" applyFill="1" applyBorder="1" applyAlignment="1">
      <alignment horizontal="left"/>
    </xf>
    <xf numFmtId="0" fontId="2" fillId="12" borderId="15" xfId="8" applyFont="1" applyFill="1" applyBorder="1" applyAlignment="1">
      <alignment horizontal="left" vertical="center" wrapText="1"/>
    </xf>
    <xf numFmtId="165" fontId="2" fillId="12" borderId="15" xfId="4" applyNumberFormat="1" applyFont="1" applyFill="1" applyBorder="1" applyAlignment="1" applyProtection="1">
      <alignment vertical="center"/>
    </xf>
    <xf numFmtId="165" fontId="7" fillId="9" borderId="15" xfId="4" applyNumberFormat="1" applyFont="1" applyFill="1" applyBorder="1" applyAlignment="1" applyProtection="1"/>
    <xf numFmtId="0" fontId="7" fillId="9" borderId="15" xfId="3" applyFont="1" applyFill="1" applyBorder="1" applyAlignment="1">
      <alignment vertical="center"/>
    </xf>
    <xf numFmtId="165" fontId="7" fillId="9" borderId="15" xfId="6" applyNumberFormat="1" applyFont="1" applyFill="1" applyBorder="1" applyAlignment="1" applyProtection="1">
      <alignment vertical="center"/>
    </xf>
    <xf numFmtId="0" fontId="7" fillId="9" borderId="37" xfId="3" applyFont="1" applyFill="1" applyBorder="1" applyAlignment="1">
      <alignment vertical="center" wrapText="1"/>
    </xf>
    <xf numFmtId="0" fontId="7" fillId="9" borderId="38" xfId="3" applyFont="1" applyFill="1" applyBorder="1" applyAlignment="1">
      <alignment vertical="center" wrapText="1"/>
    </xf>
    <xf numFmtId="164" fontId="14" fillId="9" borderId="27" xfId="2" applyNumberFormat="1" applyFont="1" applyFill="1" applyBorder="1" applyAlignment="1" applyProtection="1">
      <alignment horizontal="center" vertical="center"/>
    </xf>
    <xf numFmtId="164" fontId="14" fillId="9" borderId="16" xfId="2" applyNumberFormat="1" applyFont="1" applyFill="1" applyBorder="1" applyAlignment="1" applyProtection="1">
      <alignment horizontal="center" vertical="center"/>
    </xf>
    <xf numFmtId="0" fontId="7" fillId="9" borderId="39" xfId="3" applyFont="1" applyFill="1" applyBorder="1" applyAlignment="1">
      <alignment vertical="center" wrapText="1"/>
    </xf>
    <xf numFmtId="164" fontId="14" fillId="9" borderId="26" xfId="2" applyNumberFormat="1" applyFont="1" applyFill="1" applyBorder="1" applyAlignment="1" applyProtection="1">
      <alignment horizontal="center" vertical="center"/>
    </xf>
    <xf numFmtId="0" fontId="2" fillId="12" borderId="15" xfId="3" applyFont="1" applyFill="1" applyBorder="1" applyAlignment="1">
      <alignment vertical="center" wrapText="1"/>
    </xf>
    <xf numFmtId="164" fontId="12" fillId="9" borderId="15" xfId="2" applyNumberFormat="1" applyFont="1" applyFill="1" applyBorder="1" applyAlignment="1" applyProtection="1">
      <alignment horizontal="center" vertical="center"/>
    </xf>
    <xf numFmtId="0" fontId="2" fillId="10" borderId="23" xfId="3" applyFont="1" applyFill="1" applyBorder="1" applyAlignment="1">
      <alignment vertical="center"/>
    </xf>
    <xf numFmtId="165" fontId="2" fillId="12" borderId="41" xfId="4" applyNumberFormat="1" applyFont="1" applyFill="1" applyBorder="1" applyAlignment="1" applyProtection="1">
      <alignment vertical="center"/>
    </xf>
    <xf numFmtId="165" fontId="2" fillId="10" borderId="42" xfId="6" applyNumberFormat="1" applyFont="1" applyFill="1" applyBorder="1" applyAlignment="1" applyProtection="1">
      <alignment vertical="center"/>
    </xf>
    <xf numFmtId="0" fontId="2" fillId="10" borderId="44" xfId="3" applyFont="1" applyFill="1" applyBorder="1" applyAlignment="1">
      <alignment vertical="center"/>
    </xf>
    <xf numFmtId="165" fontId="2" fillId="10" borderId="45" xfId="6" applyNumberFormat="1" applyFont="1" applyFill="1" applyBorder="1" applyAlignment="1" applyProtection="1">
      <alignment vertical="center"/>
    </xf>
    <xf numFmtId="0" fontId="2" fillId="10" borderId="44" xfId="3" applyFont="1" applyFill="1" applyBorder="1" applyAlignment="1">
      <alignment vertical="center" wrapText="1"/>
    </xf>
    <xf numFmtId="165" fontId="2" fillId="9" borderId="45" xfId="6" applyNumberFormat="1" applyFont="1" applyFill="1" applyBorder="1" applyAlignment="1" applyProtection="1">
      <alignment vertical="center"/>
    </xf>
    <xf numFmtId="0" fontId="2" fillId="10" borderId="47" xfId="3" applyFont="1" applyFill="1" applyBorder="1" applyAlignment="1">
      <alignment vertical="center"/>
    </xf>
    <xf numFmtId="165" fontId="2" fillId="9" borderId="48" xfId="6" applyNumberFormat="1" applyFont="1" applyFill="1" applyBorder="1" applyAlignment="1" applyProtection="1">
      <alignment vertical="center"/>
    </xf>
    <xf numFmtId="0" fontId="2" fillId="12" borderId="49" xfId="8" applyFont="1" applyFill="1" applyBorder="1" applyAlignment="1">
      <alignment horizontal="left"/>
    </xf>
    <xf numFmtId="165" fontId="2" fillId="9" borderId="50" xfId="4" applyNumberFormat="1" applyFont="1" applyFill="1" applyBorder="1" applyAlignment="1" applyProtection="1"/>
    <xf numFmtId="0" fontId="7" fillId="9" borderId="51" xfId="3" applyFont="1" applyFill="1" applyBorder="1"/>
    <xf numFmtId="165" fontId="7" fillId="9" borderId="48" xfId="6" applyNumberFormat="1" applyFont="1" applyFill="1" applyBorder="1" applyAlignment="1" applyProtection="1">
      <alignment horizontal="right"/>
    </xf>
    <xf numFmtId="0" fontId="7" fillId="9" borderId="49" xfId="3" applyFont="1" applyFill="1" applyBorder="1"/>
    <xf numFmtId="165" fontId="7" fillId="9" borderId="52" xfId="6" applyNumberFormat="1" applyFont="1" applyFill="1" applyBorder="1" applyAlignment="1" applyProtection="1">
      <alignment horizontal="right"/>
    </xf>
    <xf numFmtId="0" fontId="7" fillId="9" borderId="49" xfId="3" applyFont="1" applyFill="1" applyBorder="1" applyAlignment="1">
      <alignment vertical="center" wrapText="1"/>
    </xf>
    <xf numFmtId="164" fontId="14" fillId="9" borderId="52" xfId="2" applyNumberFormat="1" applyFont="1" applyFill="1" applyBorder="1" applyAlignment="1" applyProtection="1">
      <alignment horizontal="center" vertical="center"/>
    </xf>
    <xf numFmtId="0" fontId="7" fillId="9" borderId="26" xfId="8" applyFont="1" applyFill="1" applyBorder="1" applyAlignment="1">
      <alignment horizontal="left"/>
    </xf>
    <xf numFmtId="165" fontId="7" fillId="9" borderId="27" xfId="4" applyNumberFormat="1" applyFont="1" applyFill="1" applyBorder="1" applyAlignment="1" applyProtection="1"/>
    <xf numFmtId="0" fontId="7" fillId="9" borderId="38" xfId="3" applyFont="1" applyFill="1" applyBorder="1"/>
    <xf numFmtId="165" fontId="7" fillId="9" borderId="27" xfId="6" applyNumberFormat="1" applyFont="1" applyFill="1" applyBorder="1" applyAlignment="1" applyProtection="1">
      <alignment horizontal="right"/>
    </xf>
    <xf numFmtId="0" fontId="7" fillId="9" borderId="26" xfId="3" applyFont="1" applyFill="1" applyBorder="1" applyAlignment="1">
      <alignment vertical="center" wrapText="1"/>
    </xf>
    <xf numFmtId="0" fontId="2" fillId="10" borderId="27" xfId="3" applyFont="1" applyFill="1" applyBorder="1" applyAlignment="1">
      <alignment vertical="center"/>
    </xf>
    <xf numFmtId="0" fontId="2" fillId="12" borderId="27" xfId="8" applyFont="1" applyFill="1" applyBorder="1" applyAlignment="1">
      <alignment horizontal="left"/>
    </xf>
    <xf numFmtId="165" fontId="2" fillId="9" borderId="27" xfId="4" applyNumberFormat="1" applyFont="1" applyFill="1" applyBorder="1" applyAlignment="1" applyProtection="1"/>
    <xf numFmtId="0" fontId="7" fillId="9" borderId="27" xfId="3" applyFont="1" applyFill="1" applyBorder="1"/>
    <xf numFmtId="0" fontId="7" fillId="9" borderId="27" xfId="3" applyFont="1" applyFill="1" applyBorder="1" applyAlignment="1">
      <alignment vertical="center" wrapText="1"/>
    </xf>
    <xf numFmtId="0" fontId="2" fillId="12" borderId="26" xfId="3" applyFont="1" applyFill="1" applyBorder="1" applyAlignment="1">
      <alignment vertical="center" wrapText="1"/>
    </xf>
    <xf numFmtId="0" fontId="2" fillId="12" borderId="14" xfId="8" applyFont="1" applyFill="1" applyBorder="1" applyAlignment="1">
      <alignment vertical="center" wrapText="1"/>
    </xf>
    <xf numFmtId="165" fontId="7" fillId="12" borderId="27" xfId="6" applyNumberFormat="1" applyFont="1" applyFill="1" applyBorder="1" applyAlignment="1" applyProtection="1">
      <alignment vertical="center"/>
    </xf>
    <xf numFmtId="0" fontId="12" fillId="12" borderId="26" xfId="9" applyNumberFormat="1" applyFont="1" applyFill="1" applyBorder="1" applyAlignment="1" applyProtection="1">
      <alignment horizontal="left" vertical="center" wrapText="1"/>
    </xf>
    <xf numFmtId="165" fontId="12" fillId="10" borderId="27" xfId="6" applyNumberFormat="1" applyFont="1" applyFill="1" applyBorder="1" applyAlignment="1" applyProtection="1">
      <alignment vertical="center"/>
    </xf>
    <xf numFmtId="166" fontId="7" fillId="9" borderId="27" xfId="1" applyNumberFormat="1" applyFont="1" applyFill="1" applyBorder="1" applyAlignment="1" applyProtection="1">
      <alignment horizontal="right"/>
    </xf>
    <xf numFmtId="0" fontId="2" fillId="27" borderId="15" xfId="8" applyFont="1" applyFill="1" applyBorder="1" applyAlignment="1">
      <alignment horizontal="left"/>
    </xf>
    <xf numFmtId="165" fontId="2" fillId="27" borderId="14" xfId="4" applyNumberFormat="1" applyFont="1" applyFill="1" applyBorder="1" applyAlignment="1" applyProtection="1"/>
    <xf numFmtId="0" fontId="7" fillId="27" borderId="39" xfId="3" applyFont="1" applyFill="1" applyBorder="1"/>
    <xf numFmtId="165" fontId="7" fillId="27" borderId="25" xfId="6" applyNumberFormat="1" applyFont="1" applyFill="1" applyBorder="1" applyAlignment="1" applyProtection="1">
      <alignment horizontal="right"/>
    </xf>
    <xf numFmtId="165" fontId="7" fillId="27" borderId="15" xfId="6" applyNumberFormat="1" applyFont="1" applyFill="1" applyBorder="1" applyAlignment="1" applyProtection="1">
      <alignment horizontal="right"/>
    </xf>
    <xf numFmtId="0" fontId="2" fillId="10" borderId="36" xfId="3" applyFont="1" applyFill="1" applyBorder="1" applyAlignment="1">
      <alignment vertical="center"/>
    </xf>
    <xf numFmtId="165" fontId="2" fillId="10" borderId="53" xfId="6" applyNumberFormat="1" applyFont="1" applyFill="1" applyBorder="1" applyAlignment="1" applyProtection="1">
      <alignment vertical="center"/>
    </xf>
    <xf numFmtId="0" fontId="2" fillId="10" borderId="38" xfId="3" applyFont="1" applyFill="1" applyBorder="1" applyAlignment="1">
      <alignment vertical="center"/>
    </xf>
    <xf numFmtId="0" fontId="2" fillId="12" borderId="26" xfId="8" applyFont="1" applyFill="1" applyBorder="1" applyAlignment="1">
      <alignment horizontal="left"/>
    </xf>
    <xf numFmtId="165" fontId="2" fillId="12" borderId="27" xfId="4" applyNumberFormat="1" applyFont="1" applyFill="1" applyBorder="1" applyAlignment="1" applyProtection="1"/>
    <xf numFmtId="0" fontId="2" fillId="10" borderId="38" xfId="3" applyFont="1" applyFill="1" applyBorder="1" applyAlignment="1">
      <alignment vertical="center" wrapText="1"/>
    </xf>
    <xf numFmtId="165" fontId="7" fillId="10" borderId="27" xfId="6" applyNumberFormat="1" applyFont="1" applyFill="1" applyBorder="1" applyAlignment="1" applyProtection="1">
      <alignment vertical="center"/>
    </xf>
    <xf numFmtId="165" fontId="7" fillId="9" borderId="27" xfId="6" applyNumberFormat="1" applyFont="1" applyFill="1" applyBorder="1" applyAlignment="1" applyProtection="1">
      <alignment vertical="center"/>
    </xf>
    <xf numFmtId="165" fontId="2" fillId="12" borderId="27" xfId="6" applyNumberFormat="1" applyFont="1" applyFill="1" applyBorder="1" applyAlignment="1" applyProtection="1">
      <alignment vertical="center"/>
    </xf>
    <xf numFmtId="165" fontId="2" fillId="9" borderId="59" xfId="6" applyNumberFormat="1" applyFont="1" applyFill="1" applyBorder="1" applyAlignment="1" applyProtection="1">
      <alignment vertical="center"/>
    </xf>
    <xf numFmtId="165" fontId="7" fillId="9" borderId="59" xfId="6" applyNumberFormat="1" applyFont="1" applyFill="1" applyBorder="1" applyAlignment="1" applyProtection="1">
      <alignment horizontal="right"/>
    </xf>
    <xf numFmtId="165" fontId="2" fillId="9" borderId="26" xfId="4" applyNumberFormat="1" applyFont="1" applyFill="1" applyBorder="1" applyAlignment="1" applyProtection="1"/>
    <xf numFmtId="0" fontId="2" fillId="12" borderId="62" xfId="8" applyFont="1" applyFill="1" applyBorder="1" applyAlignment="1">
      <alignment horizontal="left"/>
    </xf>
    <xf numFmtId="165" fontId="2" fillId="12" borderId="26" xfId="4" applyNumberFormat="1" applyFont="1" applyFill="1" applyBorder="1" applyAlignment="1" applyProtection="1"/>
    <xf numFmtId="0" fontId="2" fillId="9" borderId="26" xfId="8" applyFont="1" applyFill="1" applyBorder="1" applyAlignment="1">
      <alignment horizontal="left"/>
    </xf>
    <xf numFmtId="165" fontId="7" fillId="9" borderId="26" xfId="4" applyNumberFormat="1" applyFont="1" applyFill="1" applyBorder="1" applyAlignment="1" applyProtection="1"/>
    <xf numFmtId="0" fontId="7" fillId="9" borderId="39" xfId="3" applyFont="1" applyFill="1" applyBorder="1"/>
    <xf numFmtId="165" fontId="7" fillId="9" borderId="63" xfId="6" applyNumberFormat="1" applyFont="1" applyFill="1" applyBorder="1" applyAlignment="1" applyProtection="1">
      <alignment horizontal="right"/>
    </xf>
    <xf numFmtId="0" fontId="2" fillId="12" borderId="64" xfId="8" applyFont="1" applyFill="1" applyBorder="1" applyAlignment="1">
      <alignment horizontal="left"/>
    </xf>
    <xf numFmtId="165" fontId="2" fillId="12" borderId="0" xfId="4" applyNumberFormat="1" applyFont="1" applyFill="1" applyBorder="1" applyAlignment="1" applyProtection="1"/>
    <xf numFmtId="165" fontId="7" fillId="27" borderId="63" xfId="6" applyNumberFormat="1" applyFont="1" applyFill="1" applyBorder="1" applyAlignment="1" applyProtection="1">
      <alignment horizontal="right"/>
    </xf>
    <xf numFmtId="0" fontId="27" fillId="9" borderId="38" xfId="3" applyFont="1" applyFill="1" applyBorder="1" applyAlignment="1">
      <alignment horizontal="center" wrapText="1"/>
    </xf>
    <xf numFmtId="165" fontId="7" fillId="12" borderId="25" xfId="6" applyNumberFormat="1" applyFont="1" applyFill="1" applyBorder="1" applyAlignment="1" applyProtection="1">
      <alignment vertical="center"/>
    </xf>
    <xf numFmtId="165" fontId="2" fillId="10" borderId="70" xfId="6" applyNumberFormat="1" applyFont="1" applyFill="1" applyBorder="1" applyAlignment="1" applyProtection="1">
      <alignment vertical="center"/>
    </xf>
    <xf numFmtId="165" fontId="2" fillId="10" borderId="71" xfId="6" applyNumberFormat="1" applyFont="1" applyFill="1" applyBorder="1" applyAlignment="1" applyProtection="1">
      <alignment vertical="center"/>
    </xf>
    <xf numFmtId="165" fontId="2" fillId="27" borderId="72" xfId="4" applyNumberFormat="1" applyFont="1" applyFill="1" applyBorder="1" applyAlignment="1" applyProtection="1"/>
    <xf numFmtId="166" fontId="7" fillId="27" borderId="42" xfId="1" applyNumberFormat="1" applyFont="1" applyFill="1" applyBorder="1" applyAlignment="1" applyProtection="1">
      <alignment horizontal="right"/>
    </xf>
    <xf numFmtId="164" fontId="14" fillId="9" borderId="34" xfId="2" applyNumberFormat="1" applyFont="1" applyFill="1" applyBorder="1" applyAlignment="1" applyProtection="1">
      <alignment horizontal="center" vertical="center"/>
    </xf>
    <xf numFmtId="165" fontId="2" fillId="10" borderId="25" xfId="6" applyNumberFormat="1" applyFont="1" applyFill="1" applyBorder="1" applyAlignment="1" applyProtection="1">
      <alignment vertical="center"/>
    </xf>
    <xf numFmtId="165" fontId="2" fillId="10" borderId="24" xfId="6" applyNumberFormat="1" applyFont="1" applyFill="1" applyBorder="1" applyAlignment="1" applyProtection="1">
      <alignment vertical="center"/>
    </xf>
    <xf numFmtId="165" fontId="7" fillId="9" borderId="24" xfId="6" applyNumberFormat="1" applyFont="1" applyFill="1" applyBorder="1" applyAlignment="1" applyProtection="1">
      <alignment vertical="center"/>
    </xf>
    <xf numFmtId="165" fontId="7" fillId="9" borderId="14" xfId="4" applyNumberFormat="1" applyFont="1" applyFill="1" applyBorder="1" applyAlignment="1" applyProtection="1"/>
    <xf numFmtId="165" fontId="7" fillId="9" borderId="63" xfId="6" applyNumberFormat="1" applyFont="1" applyFill="1" applyBorder="1" applyAlignment="1" applyProtection="1">
      <alignment horizontal="center"/>
    </xf>
    <xf numFmtId="165" fontId="7" fillId="9" borderId="25" xfId="6" applyNumberFormat="1" applyFont="1" applyFill="1" applyBorder="1" applyAlignment="1" applyProtection="1">
      <alignment vertical="center"/>
    </xf>
    <xf numFmtId="0" fontId="2" fillId="10" borderId="76" xfId="3" applyFont="1" applyFill="1" applyBorder="1" applyAlignment="1"/>
    <xf numFmtId="165" fontId="2" fillId="12" borderId="15" xfId="6" applyNumberFormat="1" applyFont="1" applyFill="1" applyBorder="1" applyAlignment="1" applyProtection="1"/>
    <xf numFmtId="165" fontId="7" fillId="9" borderId="15" xfId="6" applyNumberFormat="1" applyFont="1" applyFill="1" applyBorder="1" applyAlignment="1" applyProtection="1"/>
    <xf numFmtId="0" fontId="7" fillId="9" borderId="38" xfId="3" applyFont="1" applyFill="1" applyBorder="1" applyAlignment="1"/>
    <xf numFmtId="165" fontId="7" fillId="9" borderId="15" xfId="6" applyNumberFormat="1" applyFont="1" applyFill="1" applyBorder="1" applyAlignment="1" applyProtection="1">
      <alignment horizontal="right"/>
    </xf>
    <xf numFmtId="0" fontId="2" fillId="10" borderId="28" xfId="3" applyFont="1" applyFill="1" applyBorder="1" applyAlignment="1"/>
    <xf numFmtId="165" fontId="2" fillId="9" borderId="27" xfId="6" applyNumberFormat="1" applyFont="1" applyFill="1" applyBorder="1" applyAlignment="1" applyProtection="1"/>
    <xf numFmtId="165" fontId="7" fillId="9" borderId="27" xfId="6" applyNumberFormat="1" applyFont="1" applyFill="1" applyBorder="1" applyAlignment="1" applyProtection="1"/>
    <xf numFmtId="0" fontId="2" fillId="10" borderId="28" xfId="3" applyFont="1" applyFill="1" applyBorder="1" applyAlignment="1">
      <alignment wrapText="1"/>
    </xf>
    <xf numFmtId="0" fontId="2" fillId="10" borderId="10" xfId="3" applyFont="1" applyFill="1" applyBorder="1" applyAlignment="1"/>
    <xf numFmtId="165" fontId="2" fillId="10" borderId="11" xfId="6" applyNumberFormat="1" applyFont="1" applyFill="1" applyBorder="1" applyAlignment="1" applyProtection="1"/>
    <xf numFmtId="0" fontId="2" fillId="10" borderId="10" xfId="3" applyFont="1" applyFill="1" applyBorder="1" applyAlignment="1">
      <alignment wrapText="1"/>
    </xf>
    <xf numFmtId="165" fontId="2" fillId="9" borderId="11" xfId="6" applyNumberFormat="1" applyFont="1" applyFill="1" applyBorder="1" applyAlignment="1" applyProtection="1"/>
    <xf numFmtId="0" fontId="2" fillId="10" borderId="13" xfId="8" applyFont="1" applyFill="1" applyBorder="1" applyAlignment="1"/>
    <xf numFmtId="165" fontId="2" fillId="9" borderId="25" xfId="7" applyNumberFormat="1" applyFont="1" applyFill="1" applyBorder="1" applyAlignment="1" applyProtection="1"/>
    <xf numFmtId="165" fontId="2" fillId="10" borderId="25" xfId="7" applyNumberFormat="1" applyFont="1" applyFill="1" applyBorder="1" applyAlignment="1" applyProtection="1"/>
    <xf numFmtId="0" fontId="2" fillId="10" borderId="14" xfId="8" applyFont="1" applyFill="1" applyBorder="1" applyAlignment="1"/>
    <xf numFmtId="165" fontId="2" fillId="10" borderId="77" xfId="7" applyNumberFormat="1" applyFont="1" applyFill="1" applyBorder="1" applyAlignment="1" applyProtection="1"/>
    <xf numFmtId="0" fontId="2" fillId="9" borderId="15" xfId="8" applyFont="1" applyFill="1" applyBorder="1" applyAlignment="1"/>
    <xf numFmtId="0" fontId="7" fillId="9" borderId="39" xfId="3" applyFont="1" applyFill="1" applyBorder="1" applyAlignment="1"/>
    <xf numFmtId="0" fontId="2" fillId="10" borderId="23" xfId="3" applyFont="1" applyFill="1" applyBorder="1" applyAlignment="1"/>
    <xf numFmtId="165" fontId="2" fillId="10" borderId="24" xfId="6" applyNumberFormat="1" applyFont="1" applyFill="1" applyBorder="1" applyAlignment="1" applyProtection="1"/>
    <xf numFmtId="0" fontId="7" fillId="27" borderId="15" xfId="8" applyFont="1" applyFill="1" applyBorder="1" applyAlignment="1">
      <alignment horizontal="left"/>
    </xf>
    <xf numFmtId="165" fontId="7" fillId="27" borderId="14" xfId="4" applyNumberFormat="1" applyFont="1" applyFill="1" applyBorder="1" applyAlignment="1" applyProtection="1"/>
    <xf numFmtId="0" fontId="7" fillId="27" borderId="39" xfId="3" applyFont="1" applyFill="1" applyBorder="1" applyAlignment="1"/>
    <xf numFmtId="0" fontId="7" fillId="9" borderId="9" xfId="3" applyFont="1" applyFill="1" applyBorder="1" applyAlignment="1">
      <alignment vertical="center" wrapText="1"/>
    </xf>
    <xf numFmtId="164" fontId="14" fillId="9" borderId="14" xfId="2" applyNumberFormat="1" applyFont="1" applyFill="1" applyBorder="1" applyAlignment="1" applyProtection="1">
      <alignment horizontal="center" vertical="center"/>
    </xf>
    <xf numFmtId="0" fontId="2" fillId="10" borderId="33" xfId="8" applyFont="1" applyFill="1" applyBorder="1" applyAlignment="1"/>
    <xf numFmtId="165" fontId="2" fillId="12" borderId="78" xfId="4" applyNumberFormat="1" applyFont="1" applyFill="1" applyBorder="1" applyAlignment="1" applyProtection="1"/>
    <xf numFmtId="166" fontId="7" fillId="9" borderId="63" xfId="6" applyNumberFormat="1" applyFont="1" applyFill="1" applyBorder="1" applyAlignment="1" applyProtection="1">
      <alignment horizontal="right"/>
    </xf>
    <xf numFmtId="0" fontId="12" fillId="0" borderId="0" xfId="3" applyFont="1" applyAlignment="1">
      <alignment horizontal="left"/>
    </xf>
    <xf numFmtId="0" fontId="7" fillId="10" borderId="27" xfId="3" applyFont="1" applyFill="1" applyBorder="1" applyAlignment="1">
      <alignment horizontal="center" vertical="center" wrapText="1"/>
    </xf>
    <xf numFmtId="0" fontId="7" fillId="0" borderId="29" xfId="3" applyFont="1" applyFill="1" applyBorder="1" applyAlignment="1">
      <alignment horizontal="center" vertical="center" wrapText="1"/>
    </xf>
    <xf numFmtId="0" fontId="7" fillId="0" borderId="30" xfId="3" applyFont="1" applyFill="1" applyBorder="1" applyAlignment="1">
      <alignment horizontal="center" vertical="center" wrapText="1"/>
    </xf>
    <xf numFmtId="0" fontId="7" fillId="0" borderId="35" xfId="3" applyFont="1" applyFill="1" applyBorder="1" applyAlignment="1">
      <alignment horizontal="center" vertical="center" wrapText="1"/>
    </xf>
    <xf numFmtId="0" fontId="7" fillId="0" borderId="27" xfId="3" applyFont="1" applyFill="1" applyBorder="1" applyAlignment="1">
      <alignment horizontal="center" vertical="center" wrapText="1"/>
    </xf>
    <xf numFmtId="0" fontId="7" fillId="10" borderId="4" xfId="3" applyFont="1" applyFill="1" applyBorder="1" applyAlignment="1">
      <alignment horizontal="center" vertical="center" wrapText="1"/>
    </xf>
    <xf numFmtId="0" fontId="7" fillId="10" borderId="60" xfId="3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wrapText="1"/>
    </xf>
    <xf numFmtId="0" fontId="7" fillId="0" borderId="9" xfId="3" applyFont="1" applyFill="1" applyBorder="1" applyAlignment="1">
      <alignment horizontal="center" vertical="center" wrapText="1"/>
    </xf>
    <xf numFmtId="0" fontId="7" fillId="0" borderId="12" xfId="3" applyFont="1" applyFill="1" applyBorder="1" applyAlignment="1">
      <alignment horizontal="center" vertical="center" wrapText="1"/>
    </xf>
    <xf numFmtId="0" fontId="7" fillId="0" borderId="16" xfId="3" applyFont="1" applyFill="1" applyBorder="1" applyAlignment="1">
      <alignment horizontal="center" vertical="center" wrapText="1"/>
    </xf>
    <xf numFmtId="0" fontId="7" fillId="0" borderId="75" xfId="3" applyFont="1" applyFill="1" applyBorder="1" applyAlignment="1">
      <alignment horizontal="center" vertical="center" wrapText="1"/>
    </xf>
    <xf numFmtId="0" fontId="7" fillId="10" borderId="29" xfId="3" applyFont="1" applyFill="1" applyBorder="1" applyAlignment="1">
      <alignment horizontal="center" vertical="center" wrapText="1"/>
    </xf>
    <xf numFmtId="0" fontId="7" fillId="10" borderId="30" xfId="3" applyFont="1" applyFill="1" applyBorder="1" applyAlignment="1">
      <alignment horizontal="center" vertical="center" wrapText="1"/>
    </xf>
    <xf numFmtId="0" fontId="7" fillId="10" borderId="35" xfId="3" applyFont="1" applyFill="1" applyBorder="1" applyAlignment="1">
      <alignment horizontal="center" vertical="center" wrapText="1"/>
    </xf>
    <xf numFmtId="0" fontId="12" fillId="0" borderId="62" xfId="3" applyFont="1" applyBorder="1" applyAlignment="1">
      <alignment horizontal="center" vertical="center" wrapText="1"/>
    </xf>
    <xf numFmtId="0" fontId="12" fillId="8" borderId="0" xfId="3" applyFont="1" applyFill="1" applyBorder="1" applyAlignment="1">
      <alignment horizontal="center" vertical="center" wrapText="1"/>
    </xf>
    <xf numFmtId="0" fontId="7" fillId="0" borderId="53" xfId="3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left"/>
    </xf>
    <xf numFmtId="0" fontId="7" fillId="4" borderId="3" xfId="3" applyFont="1" applyFill="1" applyBorder="1" applyAlignment="1">
      <alignment horizontal="center" vertical="center" wrapText="1"/>
    </xf>
    <xf numFmtId="0" fontId="26" fillId="8" borderId="0" xfId="5" applyNumberFormat="1" applyFont="1" applyFill="1" applyBorder="1" applyAlignment="1">
      <alignment horizontal="left" vertical="center" wrapText="1"/>
    </xf>
    <xf numFmtId="0" fontId="26" fillId="10" borderId="0" xfId="0" applyFont="1" applyFill="1" applyBorder="1" applyAlignment="1">
      <alignment horizontal="center"/>
    </xf>
    <xf numFmtId="0" fontId="7" fillId="0" borderId="65" xfId="3" applyFont="1" applyFill="1" applyBorder="1" applyAlignment="1">
      <alignment horizontal="center" vertical="center" wrapText="1"/>
    </xf>
    <xf numFmtId="0" fontId="10" fillId="18" borderId="66" xfId="5" applyNumberFormat="1" applyFont="1" applyFill="1" applyBorder="1" applyAlignment="1" applyProtection="1">
      <alignment horizontal="center" vertical="center" wrapText="1"/>
    </xf>
    <xf numFmtId="0" fontId="7" fillId="0" borderId="56" xfId="3" applyFont="1" applyFill="1" applyBorder="1" applyAlignment="1">
      <alignment horizontal="center" vertical="center" wrapText="1"/>
    </xf>
    <xf numFmtId="0" fontId="7" fillId="0" borderId="57" xfId="3" applyFont="1" applyFill="1" applyBorder="1" applyAlignment="1">
      <alignment horizontal="center" vertical="center" wrapText="1"/>
    </xf>
    <xf numFmtId="0" fontId="7" fillId="0" borderId="58" xfId="3" applyFont="1" applyFill="1" applyBorder="1" applyAlignment="1">
      <alignment horizontal="center" vertical="center" wrapText="1"/>
    </xf>
    <xf numFmtId="0" fontId="7" fillId="0" borderId="60" xfId="3" applyFont="1" applyFill="1" applyBorder="1" applyAlignment="1">
      <alignment horizontal="center" vertical="center" wrapText="1"/>
    </xf>
    <xf numFmtId="0" fontId="7" fillId="0" borderId="46" xfId="3" applyFont="1" applyFill="1" applyBorder="1" applyAlignment="1">
      <alignment horizontal="center" vertical="center" wrapText="1"/>
    </xf>
    <xf numFmtId="0" fontId="7" fillId="0" borderId="5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 wrapText="1"/>
    </xf>
    <xf numFmtId="0" fontId="25" fillId="8" borderId="0" xfId="3" applyFont="1" applyFill="1" applyBorder="1" applyAlignment="1">
      <alignment horizontal="center" vertical="center"/>
    </xf>
    <xf numFmtId="0" fontId="7" fillId="0" borderId="43" xfId="3" applyFont="1" applyFill="1" applyBorder="1" applyAlignment="1">
      <alignment horizontal="center" vertical="center"/>
    </xf>
    <xf numFmtId="0" fontId="7" fillId="0" borderId="46" xfId="3" applyFont="1" applyFill="1" applyBorder="1" applyAlignment="1">
      <alignment horizontal="center" vertical="center"/>
    </xf>
    <xf numFmtId="0" fontId="20" fillId="14" borderId="0" xfId="5" applyNumberFormat="1" applyFont="1" applyFill="1" applyBorder="1" applyAlignment="1" applyProtection="1">
      <alignment horizontal="center" vertical="center" wrapText="1"/>
    </xf>
    <xf numFmtId="0" fontId="7" fillId="4" borderId="3" xfId="3" applyFont="1" applyFill="1" applyBorder="1" applyAlignment="1">
      <alignment horizontal="left" vertical="center" wrapText="1"/>
    </xf>
    <xf numFmtId="0" fontId="7" fillId="4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13" fillId="0" borderId="6" xfId="3" applyFont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</cellXfs>
  <cellStyles count="11">
    <cellStyle name="Excel Built-in Explanatory Text" xfId="9"/>
    <cellStyle name="Excel Built-in Explanatory Text 10" xfId="5"/>
    <cellStyle name="Moeda" xfId="2" builtinId="4"/>
    <cellStyle name="Normal" xfId="0" builtinId="0"/>
    <cellStyle name="Normal 3" xfId="8"/>
    <cellStyle name="Normal_PLANILHA FEAS 2012 FINAL" xfId="3"/>
    <cellStyle name="Separador de milhares" xfId="1" builtinId="3"/>
    <cellStyle name="Separador de milhares_FIA 2012" xfId="4"/>
    <cellStyle name="Separador de milhares_FIA 2013" xfId="10"/>
    <cellStyle name="Separador de milhares_PLANILHA FEAS 2012 FINAL" xfId="6"/>
    <cellStyle name="Vírgula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25"/>
  <sheetViews>
    <sheetView tabSelected="1" zoomScale="160" zoomScaleNormal="160" workbookViewId="0">
      <selection activeCell="B460" sqref="B460:B463"/>
    </sheetView>
  </sheetViews>
  <sheetFormatPr defaultRowHeight="15"/>
  <cols>
    <col min="1" max="1" width="75.140625" style="4" customWidth="1"/>
    <col min="2" max="2" width="32.140625" style="234" customWidth="1"/>
    <col min="3" max="3" width="32.140625" style="41" customWidth="1"/>
    <col min="4" max="4" width="41.7109375" style="1" customWidth="1"/>
    <col min="5" max="5" width="58" style="2" customWidth="1"/>
    <col min="6" max="6" width="30.85546875" style="3" customWidth="1"/>
    <col min="7" max="7" width="23.28515625" style="4" customWidth="1"/>
    <col min="8" max="8" width="17.42578125" style="4" customWidth="1"/>
    <col min="9" max="9" width="15.7109375" style="4" customWidth="1"/>
  </cols>
  <sheetData>
    <row r="1" spans="1:9" ht="15.75">
      <c r="A1" s="430" t="s">
        <v>0</v>
      </c>
      <c r="B1" s="430"/>
      <c r="C1" s="430"/>
    </row>
    <row r="2" spans="1:9" ht="16.5" thickBot="1">
      <c r="A2" s="430" t="s">
        <v>1</v>
      </c>
      <c r="B2" s="430"/>
      <c r="C2" s="430"/>
    </row>
    <row r="3" spans="1:9" ht="15.75">
      <c r="A3" s="431" t="s">
        <v>2</v>
      </c>
      <c r="B3" s="431"/>
      <c r="C3" s="431"/>
      <c r="D3" s="5" t="s">
        <v>3</v>
      </c>
    </row>
    <row r="4" spans="1:9" ht="15.75" thickBot="1">
      <c r="A4" s="6" t="s">
        <v>4</v>
      </c>
      <c r="B4" s="7"/>
      <c r="C4" s="8"/>
      <c r="D4" s="9" t="s">
        <v>5</v>
      </c>
      <c r="E4" s="10" t="s">
        <v>6</v>
      </c>
    </row>
    <row r="5" spans="1:9">
      <c r="A5" s="11"/>
      <c r="B5" s="12"/>
      <c r="C5" s="10"/>
    </row>
    <row r="6" spans="1:9" ht="15.75" thickBot="1">
      <c r="A6" s="428" t="s">
        <v>7</v>
      </c>
      <c r="B6" s="428"/>
      <c r="C6" s="13"/>
      <c r="D6" s="14"/>
      <c r="E6" s="15"/>
      <c r="F6" s="16"/>
      <c r="G6" s="17"/>
      <c r="H6" s="17"/>
      <c r="I6" s="17"/>
    </row>
    <row r="7" spans="1:9" ht="26.25" thickBot="1">
      <c r="A7" s="18" t="s">
        <v>8</v>
      </c>
      <c r="B7" s="18" t="s">
        <v>9</v>
      </c>
      <c r="C7" s="19" t="s">
        <v>10</v>
      </c>
      <c r="D7" s="20"/>
      <c r="E7" s="21"/>
      <c r="G7" s="432" t="s">
        <v>11</v>
      </c>
      <c r="H7" s="433"/>
      <c r="I7" s="434"/>
    </row>
    <row r="8" spans="1:9">
      <c r="A8" s="18" t="s">
        <v>12</v>
      </c>
      <c r="B8" s="18"/>
      <c r="C8" s="401"/>
      <c r="E8" s="22"/>
      <c r="F8" s="4"/>
    </row>
    <row r="9" spans="1:9">
      <c r="A9" s="23" t="s">
        <v>13</v>
      </c>
      <c r="B9" s="24">
        <v>4288400</v>
      </c>
      <c r="C9" s="402"/>
      <c r="D9" s="25"/>
      <c r="F9" s="26"/>
      <c r="G9" s="435"/>
      <c r="H9" s="435"/>
      <c r="I9" s="435"/>
    </row>
    <row r="10" spans="1:9">
      <c r="A10" s="235" t="s">
        <v>14</v>
      </c>
      <c r="B10" s="236">
        <v>2056000</v>
      </c>
      <c r="C10" s="402"/>
      <c r="D10" s="28"/>
      <c r="F10" s="26"/>
      <c r="G10" s="29" t="s">
        <v>15</v>
      </c>
      <c r="H10" s="30"/>
      <c r="I10" s="30"/>
    </row>
    <row r="11" spans="1:9">
      <c r="A11" s="235" t="s">
        <v>16</v>
      </c>
      <c r="B11" s="237">
        <v>-913910</v>
      </c>
      <c r="C11" s="402"/>
      <c r="D11" s="28"/>
      <c r="F11" s="26"/>
      <c r="G11" s="435"/>
      <c r="H11" s="435"/>
      <c r="I11" s="435"/>
    </row>
    <row r="12" spans="1:9">
      <c r="A12" s="238" t="s">
        <v>17</v>
      </c>
      <c r="B12" s="239">
        <v>-1811781.52</v>
      </c>
      <c r="C12" s="402"/>
      <c r="D12" s="31"/>
      <c r="F12" s="26"/>
      <c r="G12" s="29" t="s">
        <v>18</v>
      </c>
      <c r="H12" s="30"/>
      <c r="I12" s="30" t="s">
        <v>19</v>
      </c>
    </row>
    <row r="13" spans="1:9">
      <c r="A13" s="240" t="s">
        <v>20</v>
      </c>
      <c r="B13" s="241">
        <v>20000</v>
      </c>
      <c r="C13" s="402"/>
      <c r="D13" s="32"/>
      <c r="F13" s="26"/>
      <c r="G13" s="435"/>
      <c r="H13" s="435"/>
      <c r="I13" s="435"/>
    </row>
    <row r="14" spans="1:9">
      <c r="A14" s="242" t="s">
        <v>17</v>
      </c>
      <c r="B14" s="243">
        <v>10000</v>
      </c>
      <c r="C14" s="402"/>
      <c r="D14" s="32"/>
      <c r="F14" s="26"/>
      <c r="G14" s="29" t="s">
        <v>10</v>
      </c>
      <c r="H14" s="30" t="s">
        <v>21</v>
      </c>
      <c r="I14" s="30"/>
    </row>
    <row r="15" spans="1:9">
      <c r="A15" s="242" t="s">
        <v>20</v>
      </c>
      <c r="B15" s="243">
        <v>10000</v>
      </c>
      <c r="C15" s="402"/>
      <c r="D15" s="32"/>
      <c r="F15" s="26"/>
      <c r="G15" s="435"/>
      <c r="H15" s="435"/>
      <c r="I15" s="435"/>
    </row>
    <row r="16" spans="1:9">
      <c r="A16" s="242" t="s">
        <v>22</v>
      </c>
      <c r="B16" s="243">
        <v>10000</v>
      </c>
      <c r="C16" s="403"/>
      <c r="D16" s="32"/>
      <c r="F16" s="26"/>
      <c r="G16" s="29" t="s">
        <v>23</v>
      </c>
      <c r="H16" s="30" t="s">
        <v>24</v>
      </c>
      <c r="I16" s="30"/>
    </row>
    <row r="17" spans="1:9" ht="15.75" thickBot="1">
      <c r="A17" s="85" t="s">
        <v>25</v>
      </c>
      <c r="B17" s="86">
        <v>0</v>
      </c>
      <c r="C17" s="33"/>
      <c r="D17" s="32"/>
      <c r="F17" s="26"/>
      <c r="G17" s="30"/>
      <c r="H17" s="30"/>
      <c r="I17" s="30"/>
    </row>
    <row r="18" spans="1:9">
      <c r="A18" s="34" t="s">
        <v>26</v>
      </c>
      <c r="B18" s="35"/>
      <c r="C18" s="36" t="s">
        <v>27</v>
      </c>
      <c r="D18" s="32"/>
      <c r="F18" s="26"/>
      <c r="G18" s="30"/>
      <c r="H18" s="30"/>
      <c r="I18" s="30"/>
    </row>
    <row r="19" spans="1:9" ht="15.75" thickBot="1">
      <c r="A19" s="37" t="s">
        <v>28</v>
      </c>
      <c r="B19" s="38">
        <v>10000</v>
      </c>
      <c r="C19" s="39" t="s">
        <v>10</v>
      </c>
      <c r="D19" s="32"/>
      <c r="F19" s="26"/>
      <c r="G19" s="30"/>
      <c r="H19" s="30"/>
      <c r="I19" s="30"/>
    </row>
    <row r="20" spans="1:9">
      <c r="A20" s="40"/>
      <c r="B20" s="12"/>
      <c r="D20" s="42"/>
      <c r="G20" s="43"/>
      <c r="H20" s="43"/>
      <c r="I20" s="43"/>
    </row>
    <row r="21" spans="1:9" ht="25.5">
      <c r="A21" s="18" t="s">
        <v>29</v>
      </c>
      <c r="B21" s="18" t="s">
        <v>9</v>
      </c>
      <c r="C21" s="44" t="s">
        <v>30</v>
      </c>
      <c r="D21" s="45"/>
      <c r="E21" s="21"/>
      <c r="F21" s="4"/>
      <c r="G21" s="43"/>
      <c r="H21" s="43"/>
      <c r="I21" s="43"/>
    </row>
    <row r="22" spans="1:9">
      <c r="A22" s="18" t="s">
        <v>12</v>
      </c>
      <c r="B22" s="18"/>
      <c r="C22" s="44"/>
      <c r="E22" s="22"/>
      <c r="F22" s="4"/>
    </row>
    <row r="23" spans="1:9">
      <c r="A23" s="46" t="s">
        <v>31</v>
      </c>
      <c r="B23" s="47">
        <f>B24+B25</f>
        <v>14205885</v>
      </c>
      <c r="C23" s="401"/>
      <c r="F23" s="4"/>
    </row>
    <row r="24" spans="1:9">
      <c r="A24" s="238" t="s">
        <v>32</v>
      </c>
      <c r="B24" s="244">
        <v>9470590</v>
      </c>
      <c r="C24" s="402"/>
      <c r="F24" s="4"/>
    </row>
    <row r="25" spans="1:9">
      <c r="A25" s="238" t="s">
        <v>33</v>
      </c>
      <c r="B25" s="244">
        <v>4735295</v>
      </c>
      <c r="C25" s="402"/>
      <c r="E25" s="48"/>
      <c r="F25" s="4"/>
    </row>
    <row r="26" spans="1:9">
      <c r="A26" s="235" t="s">
        <v>34</v>
      </c>
      <c r="B26" s="236">
        <v>0</v>
      </c>
      <c r="C26" s="402"/>
      <c r="E26" s="20"/>
      <c r="F26" s="4"/>
    </row>
    <row r="27" spans="1:9">
      <c r="A27" s="245" t="s">
        <v>35</v>
      </c>
      <c r="B27" s="246">
        <v>10861473.439999999</v>
      </c>
      <c r="C27" s="402"/>
      <c r="D27" s="49"/>
      <c r="F27" s="4"/>
      <c r="G27" s="50"/>
      <c r="H27" s="50"/>
      <c r="I27" s="50"/>
    </row>
    <row r="28" spans="1:9">
      <c r="A28" s="245" t="s">
        <v>36</v>
      </c>
      <c r="B28" s="246">
        <v>1588904.74</v>
      </c>
      <c r="C28" s="402"/>
      <c r="E28" s="51"/>
      <c r="F28" s="52"/>
    </row>
    <row r="29" spans="1:9">
      <c r="A29" s="247" t="s">
        <v>37</v>
      </c>
      <c r="B29" s="248">
        <v>699342.52</v>
      </c>
      <c r="C29" s="402"/>
      <c r="E29" s="51"/>
    </row>
    <row r="30" spans="1:9">
      <c r="A30" s="249" t="s">
        <v>20</v>
      </c>
      <c r="B30" s="250">
        <v>1056164.3000000003</v>
      </c>
      <c r="C30" s="402"/>
      <c r="D30" s="53"/>
      <c r="E30" s="51"/>
    </row>
    <row r="31" spans="1:9">
      <c r="A31" s="251" t="s">
        <v>38</v>
      </c>
      <c r="B31" s="252">
        <v>897495.8</v>
      </c>
      <c r="C31" s="402"/>
      <c r="D31" s="53"/>
      <c r="E31" s="51"/>
    </row>
    <row r="32" spans="1:9">
      <c r="A32" s="251" t="s">
        <v>20</v>
      </c>
      <c r="B32" s="252">
        <v>158668.5</v>
      </c>
      <c r="C32" s="402"/>
      <c r="D32" s="53"/>
      <c r="E32" s="51"/>
    </row>
    <row r="33" spans="1:9" ht="15.75" thickBot="1">
      <c r="A33" s="242" t="s">
        <v>22</v>
      </c>
      <c r="B33" s="243"/>
      <c r="C33" s="403"/>
      <c r="D33" s="32"/>
      <c r="F33" s="26"/>
      <c r="G33" s="54"/>
      <c r="H33" s="54"/>
      <c r="I33" s="54"/>
    </row>
    <row r="34" spans="1:9">
      <c r="A34" s="34" t="s">
        <v>26</v>
      </c>
      <c r="B34" s="35">
        <v>0</v>
      </c>
      <c r="C34" s="36" t="s">
        <v>27</v>
      </c>
      <c r="D34" s="32"/>
      <c r="F34" s="26"/>
      <c r="G34" s="54"/>
      <c r="H34" s="54"/>
      <c r="I34" s="54"/>
    </row>
    <row r="35" spans="1:9" ht="15.75" thickBot="1">
      <c r="A35" s="37" t="s">
        <v>28</v>
      </c>
      <c r="B35" s="38">
        <v>0</v>
      </c>
      <c r="C35" s="55">
        <v>44561</v>
      </c>
      <c r="D35" s="32"/>
      <c r="F35" s="26"/>
      <c r="G35" s="54"/>
      <c r="H35" s="54"/>
      <c r="I35" s="54"/>
    </row>
    <row r="36" spans="1:9">
      <c r="A36" s="40"/>
      <c r="B36" s="12"/>
      <c r="D36" s="42"/>
    </row>
    <row r="37" spans="1:9">
      <c r="A37" s="18" t="s">
        <v>39</v>
      </c>
      <c r="B37" s="18" t="s">
        <v>9</v>
      </c>
      <c r="C37" s="44" t="s">
        <v>30</v>
      </c>
      <c r="D37" s="45"/>
      <c r="E37" s="56"/>
      <c r="F37" s="4"/>
    </row>
    <row r="38" spans="1:9">
      <c r="A38" s="18" t="s">
        <v>12</v>
      </c>
      <c r="B38" s="18"/>
      <c r="C38" s="44"/>
      <c r="E38" s="22"/>
      <c r="F38" s="4"/>
    </row>
    <row r="39" spans="1:9">
      <c r="A39" s="46" t="s">
        <v>31</v>
      </c>
      <c r="B39" s="47">
        <f>B40</f>
        <v>6335295</v>
      </c>
      <c r="C39" s="401"/>
      <c r="F39" s="4"/>
    </row>
    <row r="40" spans="1:9">
      <c r="A40" s="238" t="s">
        <v>40</v>
      </c>
      <c r="B40" s="244">
        <v>6335295</v>
      </c>
      <c r="C40" s="402"/>
      <c r="F40" s="4"/>
    </row>
    <row r="41" spans="1:9">
      <c r="A41" s="235" t="s">
        <v>35</v>
      </c>
      <c r="B41" s="236">
        <v>2221498.86</v>
      </c>
      <c r="C41" s="402"/>
      <c r="F41" s="4"/>
    </row>
    <row r="42" spans="1:9">
      <c r="A42" s="245" t="s">
        <v>36</v>
      </c>
      <c r="B42" s="246">
        <v>2951826.81</v>
      </c>
      <c r="C42" s="402"/>
      <c r="D42" s="20"/>
      <c r="F42" s="4"/>
    </row>
    <row r="43" spans="1:9">
      <c r="A43" s="247" t="s">
        <v>37</v>
      </c>
      <c r="B43" s="248">
        <v>504842.84</v>
      </c>
      <c r="C43" s="402"/>
      <c r="D43" s="57"/>
    </row>
    <row r="44" spans="1:9">
      <c r="A44" s="249" t="s">
        <v>20</v>
      </c>
      <c r="B44" s="253">
        <v>657126.49</v>
      </c>
      <c r="C44" s="402"/>
      <c r="D44" s="57"/>
    </row>
    <row r="45" spans="1:9">
      <c r="A45" s="251" t="s">
        <v>41</v>
      </c>
      <c r="B45" s="254">
        <v>294679.63</v>
      </c>
      <c r="C45" s="402"/>
      <c r="D45" s="57"/>
    </row>
    <row r="46" spans="1:9">
      <c r="A46" s="251" t="s">
        <v>42</v>
      </c>
      <c r="B46" s="254">
        <v>368321.05</v>
      </c>
      <c r="C46" s="402"/>
      <c r="D46" s="2"/>
    </row>
    <row r="47" spans="1:9" ht="15.75" thickBot="1">
      <c r="A47" s="242" t="s">
        <v>22</v>
      </c>
      <c r="B47" s="243"/>
      <c r="C47" s="403"/>
      <c r="D47" s="32"/>
      <c r="F47" s="26"/>
      <c r="G47" s="54"/>
      <c r="H47" s="54"/>
      <c r="I47" s="54"/>
    </row>
    <row r="48" spans="1:9">
      <c r="A48" s="34" t="s">
        <v>26</v>
      </c>
      <c r="B48" s="35">
        <v>318534.05</v>
      </c>
      <c r="C48" s="36" t="s">
        <v>27</v>
      </c>
      <c r="D48" s="32"/>
      <c r="F48" s="26"/>
      <c r="G48" s="54"/>
      <c r="H48" s="54"/>
      <c r="I48" s="54"/>
    </row>
    <row r="49" spans="1:9" ht="15.75" thickBot="1">
      <c r="A49" s="37" t="s">
        <v>28</v>
      </c>
      <c r="B49" s="38">
        <v>318534.05</v>
      </c>
      <c r="C49" s="55">
        <v>44561</v>
      </c>
      <c r="D49" s="32"/>
      <c r="F49" s="26"/>
      <c r="G49" s="54"/>
      <c r="H49" s="54"/>
      <c r="I49" s="54"/>
    </row>
    <row r="50" spans="1:9">
      <c r="A50" s="40"/>
      <c r="B50" s="12"/>
      <c r="D50" s="53"/>
    </row>
    <row r="51" spans="1:9">
      <c r="A51" s="18" t="s">
        <v>43</v>
      </c>
      <c r="B51" s="18" t="s">
        <v>9</v>
      </c>
      <c r="C51" s="44" t="s">
        <v>30</v>
      </c>
      <c r="D51" s="20"/>
      <c r="E51" s="21"/>
    </row>
    <row r="52" spans="1:9">
      <c r="A52" s="18" t="s">
        <v>12</v>
      </c>
      <c r="B52" s="18"/>
      <c r="C52" s="44"/>
      <c r="E52" s="22"/>
      <c r="F52" s="4"/>
    </row>
    <row r="53" spans="1:9">
      <c r="A53" s="58" t="s">
        <v>31</v>
      </c>
      <c r="B53" s="59">
        <f>B54+B55+B56</f>
        <v>4438550</v>
      </c>
      <c r="C53" s="394"/>
    </row>
    <row r="54" spans="1:9">
      <c r="A54" s="58" t="s">
        <v>44</v>
      </c>
      <c r="B54" s="59">
        <v>6300</v>
      </c>
      <c r="C54" s="395"/>
    </row>
    <row r="55" spans="1:9">
      <c r="A55" s="255" t="s">
        <v>45</v>
      </c>
      <c r="B55" s="256">
        <v>2088000</v>
      </c>
      <c r="C55" s="395"/>
    </row>
    <row r="56" spans="1:9">
      <c r="A56" s="255" t="s">
        <v>46</v>
      </c>
      <c r="B56" s="256">
        <v>2344250</v>
      </c>
      <c r="C56" s="395"/>
    </row>
    <row r="57" spans="1:9">
      <c r="A57" s="257" t="s">
        <v>47</v>
      </c>
      <c r="B57" s="258">
        <v>6300</v>
      </c>
      <c r="C57" s="395"/>
    </row>
    <row r="58" spans="1:9">
      <c r="A58" s="259" t="s">
        <v>48</v>
      </c>
      <c r="B58" s="258">
        <v>159900</v>
      </c>
      <c r="C58" s="395"/>
    </row>
    <row r="59" spans="1:9">
      <c r="A59" s="259" t="s">
        <v>49</v>
      </c>
      <c r="B59" s="258">
        <v>140100</v>
      </c>
      <c r="C59" s="395"/>
    </row>
    <row r="60" spans="1:9">
      <c r="A60" s="260" t="s">
        <v>50</v>
      </c>
      <c r="B60" s="258">
        <v>259350</v>
      </c>
      <c r="C60" s="395"/>
    </row>
    <row r="61" spans="1:9">
      <c r="A61" s="260" t="s">
        <v>34</v>
      </c>
      <c r="B61" s="258">
        <v>416610</v>
      </c>
      <c r="C61" s="395"/>
    </row>
    <row r="62" spans="1:9">
      <c r="A62" s="261" t="s">
        <v>51</v>
      </c>
      <c r="B62" s="256">
        <v>-591700</v>
      </c>
      <c r="C62" s="395"/>
    </row>
    <row r="63" spans="1:9">
      <c r="A63" s="260" t="s">
        <v>35</v>
      </c>
      <c r="B63" s="262">
        <v>895230</v>
      </c>
      <c r="C63" s="395"/>
    </row>
    <row r="64" spans="1:9">
      <c r="A64" s="263" t="s">
        <v>36</v>
      </c>
      <c r="B64" s="264">
        <v>899010</v>
      </c>
      <c r="C64" s="395"/>
    </row>
    <row r="65" spans="1:9">
      <c r="A65" s="247" t="s">
        <v>37</v>
      </c>
      <c r="B65" s="265">
        <v>576870</v>
      </c>
      <c r="C65" s="395"/>
    </row>
    <row r="66" spans="1:9">
      <c r="A66" s="266" t="s">
        <v>52</v>
      </c>
      <c r="B66" s="267">
        <v>97030</v>
      </c>
      <c r="C66" s="395"/>
      <c r="D66" s="49"/>
      <c r="G66" s="50"/>
      <c r="H66" s="50"/>
      <c r="I66" s="50"/>
    </row>
    <row r="67" spans="1:9">
      <c r="A67" s="251" t="s">
        <v>20</v>
      </c>
      <c r="B67" s="268">
        <v>396450</v>
      </c>
      <c r="C67" s="395"/>
      <c r="D67" s="53"/>
    </row>
    <row r="68" spans="1:9">
      <c r="A68" s="251" t="s">
        <v>53</v>
      </c>
      <c r="B68" s="269">
        <v>2400000</v>
      </c>
      <c r="C68" s="395"/>
      <c r="D68" s="60"/>
    </row>
    <row r="69" spans="1:9">
      <c r="A69" s="251" t="s">
        <v>20</v>
      </c>
      <c r="B69" s="269">
        <f>B67+B68</f>
        <v>2796450</v>
      </c>
      <c r="C69" s="395"/>
      <c r="D69" s="53"/>
    </row>
    <row r="70" spans="1:9" ht="15.75" thickBot="1">
      <c r="A70" s="242" t="s">
        <v>22</v>
      </c>
      <c r="B70" s="243"/>
      <c r="C70" s="396"/>
      <c r="D70" s="32"/>
      <c r="F70" s="26"/>
      <c r="G70" s="54"/>
      <c r="H70" s="54"/>
      <c r="I70" s="54"/>
    </row>
    <row r="71" spans="1:9">
      <c r="A71" s="34" t="s">
        <v>26</v>
      </c>
      <c r="B71" s="35">
        <v>2780000</v>
      </c>
      <c r="C71" s="36" t="s">
        <v>27</v>
      </c>
      <c r="D71" s="32"/>
      <c r="F71" s="26"/>
      <c r="G71" s="54"/>
      <c r="H71" s="54"/>
      <c r="I71" s="54"/>
    </row>
    <row r="72" spans="1:9" ht="15.75" thickBot="1">
      <c r="A72" s="37" t="s">
        <v>28</v>
      </c>
      <c r="B72" s="38">
        <v>213216</v>
      </c>
      <c r="C72" s="55">
        <v>44742</v>
      </c>
      <c r="D72" s="61"/>
      <c r="F72" s="26"/>
      <c r="G72" s="54"/>
      <c r="H72" s="54"/>
      <c r="I72" s="54"/>
    </row>
    <row r="73" spans="1:9">
      <c r="A73" s="62"/>
      <c r="B73" s="63"/>
      <c r="C73" s="64"/>
    </row>
    <row r="74" spans="1:9" ht="25.5">
      <c r="A74" s="18" t="s">
        <v>54</v>
      </c>
      <c r="B74" s="65" t="s">
        <v>9</v>
      </c>
      <c r="C74" s="44" t="s">
        <v>30</v>
      </c>
      <c r="E74" s="21"/>
    </row>
    <row r="75" spans="1:9">
      <c r="A75" s="18" t="s">
        <v>12</v>
      </c>
      <c r="B75" s="18"/>
      <c r="C75" s="44"/>
      <c r="E75" s="22"/>
      <c r="F75" s="4"/>
    </row>
    <row r="76" spans="1:9">
      <c r="A76" s="66" t="s">
        <v>31</v>
      </c>
      <c r="B76" s="67">
        <f>SUM(B77:B82)</f>
        <v>83000000</v>
      </c>
      <c r="C76" s="401"/>
    </row>
    <row r="77" spans="1:9">
      <c r="A77" s="66" t="s">
        <v>55</v>
      </c>
      <c r="B77" s="67">
        <v>60000000</v>
      </c>
      <c r="C77" s="402"/>
    </row>
    <row r="78" spans="1:9">
      <c r="A78" s="66" t="s">
        <v>56</v>
      </c>
      <c r="B78" s="67">
        <v>0</v>
      </c>
      <c r="C78" s="402"/>
    </row>
    <row r="79" spans="1:9">
      <c r="A79" s="66" t="s">
        <v>57</v>
      </c>
      <c r="B79" s="67">
        <v>15000000</v>
      </c>
      <c r="C79" s="402"/>
    </row>
    <row r="80" spans="1:9">
      <c r="A80" s="66" t="s">
        <v>58</v>
      </c>
      <c r="B80" s="67">
        <v>4000000</v>
      </c>
      <c r="C80" s="402"/>
    </row>
    <row r="81" spans="1:9">
      <c r="A81" s="66" t="s">
        <v>59</v>
      </c>
      <c r="B81" s="67">
        <v>2000000</v>
      </c>
      <c r="C81" s="402"/>
    </row>
    <row r="82" spans="1:9">
      <c r="A82" s="270" t="s">
        <v>60</v>
      </c>
      <c r="B82" s="271">
        <v>2000000</v>
      </c>
      <c r="C82" s="402"/>
    </row>
    <row r="83" spans="1:9">
      <c r="A83" s="272" t="s">
        <v>14</v>
      </c>
      <c r="B83" s="273">
        <v>55642816.159999996</v>
      </c>
      <c r="C83" s="402"/>
    </row>
    <row r="84" spans="1:9">
      <c r="A84" s="270" t="s">
        <v>61</v>
      </c>
      <c r="B84" s="273">
        <v>14305614.119999999</v>
      </c>
      <c r="C84" s="402"/>
    </row>
    <row r="85" spans="1:9">
      <c r="A85" s="270" t="s">
        <v>47</v>
      </c>
      <c r="B85" s="273">
        <v>777176.62</v>
      </c>
      <c r="C85" s="402"/>
    </row>
    <row r="86" spans="1:9">
      <c r="A86" s="274" t="s">
        <v>48</v>
      </c>
      <c r="B86" s="273">
        <v>0</v>
      </c>
      <c r="C86" s="402"/>
    </row>
    <row r="87" spans="1:9">
      <c r="A87" s="274" t="s">
        <v>49</v>
      </c>
      <c r="B87" s="275">
        <v>445172.54</v>
      </c>
      <c r="C87" s="402"/>
    </row>
    <row r="88" spans="1:9">
      <c r="A88" s="276" t="s">
        <v>50</v>
      </c>
      <c r="B88" s="275">
        <v>0</v>
      </c>
      <c r="C88" s="402"/>
    </row>
    <row r="89" spans="1:9">
      <c r="A89" s="274" t="s">
        <v>34</v>
      </c>
      <c r="B89" s="275">
        <v>0</v>
      </c>
      <c r="C89" s="402"/>
    </row>
    <row r="90" spans="1:9">
      <c r="A90" s="276" t="s">
        <v>35</v>
      </c>
      <c r="B90" s="275">
        <v>112853.65</v>
      </c>
      <c r="C90" s="402"/>
    </row>
    <row r="91" spans="1:9">
      <c r="A91" s="276" t="s">
        <v>36</v>
      </c>
      <c r="B91" s="275">
        <v>595358.69999999995</v>
      </c>
      <c r="C91" s="402"/>
    </row>
    <row r="92" spans="1:9">
      <c r="A92" s="247" t="s">
        <v>37</v>
      </c>
      <c r="B92" s="275">
        <v>35197.019999999997</v>
      </c>
      <c r="C92" s="402"/>
    </row>
    <row r="93" spans="1:9">
      <c r="A93" s="277" t="s">
        <v>62</v>
      </c>
      <c r="B93" s="278">
        <v>-2500000</v>
      </c>
      <c r="C93" s="402"/>
    </row>
    <row r="94" spans="1:9">
      <c r="A94" s="266" t="s">
        <v>52</v>
      </c>
      <c r="B94" s="279">
        <v>207271.34</v>
      </c>
      <c r="C94" s="402"/>
    </row>
    <row r="95" spans="1:9">
      <c r="A95" s="280" t="s">
        <v>20</v>
      </c>
      <c r="B95" s="281">
        <v>8378539.8499999996</v>
      </c>
      <c r="C95" s="402"/>
      <c r="D95" s="53"/>
    </row>
    <row r="96" spans="1:9" ht="15.75" thickBot="1">
      <c r="A96" s="242" t="s">
        <v>22</v>
      </c>
      <c r="B96" s="243"/>
      <c r="C96" s="403"/>
      <c r="D96" s="32"/>
      <c r="F96" s="26"/>
      <c r="G96" s="54"/>
      <c r="H96" s="54"/>
      <c r="I96" s="54"/>
    </row>
    <row r="97" spans="1:9">
      <c r="A97" s="34" t="s">
        <v>26</v>
      </c>
      <c r="B97" s="35">
        <v>9494.6299999999992</v>
      </c>
      <c r="C97" s="36" t="s">
        <v>27</v>
      </c>
      <c r="D97" s="32"/>
      <c r="F97" s="26"/>
      <c r="G97" s="54"/>
      <c r="H97" s="54"/>
      <c r="I97" s="54"/>
    </row>
    <row r="98" spans="1:9" ht="15.75" thickBot="1">
      <c r="A98" s="37" t="s">
        <v>28</v>
      </c>
      <c r="B98" s="38">
        <v>221350.25</v>
      </c>
      <c r="C98" s="55">
        <v>44561</v>
      </c>
      <c r="D98" s="61"/>
      <c r="F98" s="26"/>
      <c r="G98" s="54"/>
      <c r="H98" s="54"/>
      <c r="I98" s="54"/>
    </row>
    <row r="99" spans="1:9">
      <c r="A99" s="69"/>
      <c r="B99" s="70"/>
      <c r="C99" s="33"/>
    </row>
    <row r="100" spans="1:9">
      <c r="A100" s="18" t="s">
        <v>63</v>
      </c>
      <c r="B100" s="18" t="s">
        <v>9</v>
      </c>
      <c r="C100" s="44" t="s">
        <v>30</v>
      </c>
      <c r="D100" s="71"/>
      <c r="E100" s="72"/>
      <c r="F100" s="26"/>
      <c r="G100" s="54"/>
      <c r="H100" s="54"/>
      <c r="I100" s="54"/>
    </row>
    <row r="101" spans="1:9">
      <c r="A101" s="73" t="s">
        <v>12</v>
      </c>
      <c r="B101" s="73"/>
      <c r="C101" s="44"/>
      <c r="E101" s="22"/>
      <c r="F101" s="4"/>
    </row>
    <row r="102" spans="1:9">
      <c r="A102" s="74" t="s">
        <v>64</v>
      </c>
      <c r="B102" s="75">
        <v>10000000</v>
      </c>
      <c r="C102" s="394" t="s">
        <v>65</v>
      </c>
      <c r="D102" s="25"/>
      <c r="F102" s="26"/>
      <c r="G102" s="54"/>
      <c r="H102" s="54"/>
      <c r="I102" s="54"/>
    </row>
    <row r="103" spans="1:9">
      <c r="A103" s="74" t="s">
        <v>66</v>
      </c>
      <c r="B103" s="75">
        <v>10000000</v>
      </c>
      <c r="C103" s="395"/>
      <c r="D103" s="25"/>
      <c r="F103" s="26"/>
      <c r="G103" s="54"/>
      <c r="H103" s="54"/>
      <c r="I103" s="54"/>
    </row>
    <row r="104" spans="1:9">
      <c r="A104" s="58" t="s">
        <v>17</v>
      </c>
      <c r="B104" s="59">
        <v>5000000</v>
      </c>
      <c r="C104" s="395"/>
    </row>
    <row r="105" spans="1:9">
      <c r="A105" s="282" t="s">
        <v>67</v>
      </c>
      <c r="B105" s="256">
        <v>500</v>
      </c>
      <c r="C105" s="395"/>
    </row>
    <row r="106" spans="1:9">
      <c r="A106" s="283" t="s">
        <v>20</v>
      </c>
      <c r="B106" s="284">
        <f>B102-B104-B105</f>
        <v>4999500</v>
      </c>
      <c r="C106" s="395"/>
      <c r="D106" s="53"/>
    </row>
    <row r="107" spans="1:9" ht="15.75" thickBot="1">
      <c r="A107" s="242" t="s">
        <v>22</v>
      </c>
      <c r="B107" s="285"/>
      <c r="C107" s="396"/>
      <c r="D107" s="32"/>
      <c r="F107" s="26"/>
      <c r="G107" s="54"/>
      <c r="H107" s="54"/>
      <c r="I107" s="54"/>
    </row>
    <row r="108" spans="1:9">
      <c r="A108" s="34" t="s">
        <v>26</v>
      </c>
      <c r="B108" s="35">
        <v>0</v>
      </c>
      <c r="C108" s="36" t="s">
        <v>27</v>
      </c>
      <c r="D108" s="32"/>
      <c r="F108" s="26"/>
      <c r="G108" s="54"/>
      <c r="H108" s="54"/>
      <c r="I108" s="54"/>
    </row>
    <row r="109" spans="1:9" ht="15.75" thickBot="1">
      <c r="A109" s="37" t="s">
        <v>28</v>
      </c>
      <c r="B109" s="38">
        <v>0</v>
      </c>
      <c r="C109" s="55">
        <v>44561</v>
      </c>
      <c r="D109" s="32"/>
      <c r="F109" s="26"/>
      <c r="G109" s="54"/>
      <c r="H109" s="54"/>
      <c r="I109" s="54"/>
    </row>
    <row r="110" spans="1:9">
      <c r="A110" s="76"/>
      <c r="B110" s="77"/>
      <c r="C110" s="64"/>
      <c r="D110" s="32"/>
      <c r="E110" s="78"/>
      <c r="F110" s="79"/>
      <c r="G110" s="80"/>
      <c r="H110" s="80"/>
      <c r="I110" s="80"/>
    </row>
    <row r="111" spans="1:9">
      <c r="A111" s="81" t="s">
        <v>68</v>
      </c>
      <c r="B111" s="81" t="s">
        <v>9</v>
      </c>
      <c r="C111" s="44" t="s">
        <v>30</v>
      </c>
      <c r="D111" s="82"/>
      <c r="E111" s="56"/>
      <c r="F111" s="26"/>
      <c r="G111" s="54"/>
      <c r="H111" s="54"/>
      <c r="I111" s="54"/>
    </row>
    <row r="112" spans="1:9">
      <c r="A112" s="18" t="s">
        <v>12</v>
      </c>
      <c r="B112" s="18"/>
      <c r="C112" s="44"/>
      <c r="E112" s="22"/>
      <c r="F112" s="4"/>
    </row>
    <row r="113" spans="1:9">
      <c r="A113" s="46" t="s">
        <v>64</v>
      </c>
      <c r="B113" s="83">
        <v>25000000</v>
      </c>
      <c r="C113" s="397"/>
      <c r="D113" s="427"/>
      <c r="F113" s="26"/>
      <c r="G113" s="54"/>
      <c r="H113" s="54"/>
      <c r="I113" s="54"/>
    </row>
    <row r="114" spans="1:9">
      <c r="A114" s="84" t="s">
        <v>69</v>
      </c>
      <c r="B114" s="79">
        <v>25000000</v>
      </c>
      <c r="C114" s="397"/>
      <c r="D114" s="427"/>
      <c r="F114" s="26"/>
      <c r="G114" s="54"/>
      <c r="H114" s="54"/>
      <c r="I114" s="54"/>
    </row>
    <row r="115" spans="1:9">
      <c r="A115" s="286" t="s">
        <v>20</v>
      </c>
      <c r="B115" s="287">
        <v>25000000</v>
      </c>
      <c r="C115" s="397"/>
      <c r="D115" s="53"/>
    </row>
    <row r="116" spans="1:9" ht="15.75" thickBot="1">
      <c r="A116" s="242" t="s">
        <v>22</v>
      </c>
      <c r="B116" s="287"/>
      <c r="C116" s="397"/>
      <c r="D116" s="32"/>
      <c r="F116" s="26"/>
      <c r="G116" s="54"/>
      <c r="H116" s="54"/>
      <c r="I116" s="54"/>
    </row>
    <row r="117" spans="1:9">
      <c r="A117" s="34" t="s">
        <v>26</v>
      </c>
      <c r="B117" s="35">
        <v>0</v>
      </c>
      <c r="C117" s="36" t="s">
        <v>27</v>
      </c>
      <c r="D117" s="32"/>
      <c r="F117" s="26"/>
      <c r="G117" s="54"/>
      <c r="H117" s="54"/>
      <c r="I117" s="54"/>
    </row>
    <row r="118" spans="1:9" ht="15.75" thickBot="1">
      <c r="A118" s="37" t="s">
        <v>28</v>
      </c>
      <c r="B118" s="38">
        <v>0</v>
      </c>
      <c r="C118" s="55">
        <v>44561</v>
      </c>
      <c r="D118" s="32"/>
      <c r="F118" s="26"/>
      <c r="G118" s="54"/>
      <c r="H118" s="54"/>
      <c r="I118" s="54"/>
    </row>
    <row r="119" spans="1:9">
      <c r="A119" s="85"/>
      <c r="B119" s="86"/>
      <c r="C119" s="33"/>
      <c r="D119" s="32"/>
      <c r="F119" s="26"/>
      <c r="G119" s="54"/>
      <c r="H119" s="54"/>
      <c r="I119" s="54"/>
    </row>
    <row r="120" spans="1:9">
      <c r="A120" s="428" t="s">
        <v>70</v>
      </c>
      <c r="B120" s="428"/>
      <c r="C120" s="13"/>
      <c r="D120" s="14"/>
      <c r="E120" s="87"/>
      <c r="F120" s="88"/>
      <c r="G120" s="89"/>
      <c r="H120" s="89"/>
      <c r="I120" s="89"/>
    </row>
    <row r="121" spans="1:9" ht="25.5">
      <c r="A121" s="90" t="s">
        <v>71</v>
      </c>
      <c r="B121" s="90" t="s">
        <v>9</v>
      </c>
      <c r="C121" s="44" t="s">
        <v>30</v>
      </c>
      <c r="E121" s="56"/>
      <c r="F121" s="26"/>
      <c r="G121" s="54"/>
      <c r="H121" s="54"/>
      <c r="I121" s="54"/>
    </row>
    <row r="122" spans="1:9">
      <c r="A122" s="90" t="s">
        <v>12</v>
      </c>
      <c r="B122" s="90"/>
      <c r="C122" s="44"/>
      <c r="E122" s="22"/>
      <c r="F122" s="4"/>
    </row>
    <row r="123" spans="1:9">
      <c r="A123" s="46" t="s">
        <v>64</v>
      </c>
      <c r="B123" s="68">
        <v>6000000</v>
      </c>
      <c r="C123" s="394" t="s">
        <v>72</v>
      </c>
      <c r="D123" s="25"/>
      <c r="F123" s="26"/>
      <c r="G123" s="54"/>
      <c r="H123" s="54"/>
      <c r="I123" s="54"/>
    </row>
    <row r="124" spans="1:9">
      <c r="A124" s="91" t="s">
        <v>73</v>
      </c>
      <c r="B124" s="92">
        <v>6000000</v>
      </c>
      <c r="C124" s="395"/>
      <c r="D124" s="25"/>
      <c r="F124" s="26"/>
      <c r="G124" s="54"/>
      <c r="H124" s="54"/>
      <c r="I124" s="54"/>
    </row>
    <row r="125" spans="1:9">
      <c r="A125" s="288" t="s">
        <v>74</v>
      </c>
      <c r="B125" s="289">
        <v>5000000</v>
      </c>
      <c r="C125" s="395"/>
      <c r="D125" s="53"/>
    </row>
    <row r="126" spans="1:9">
      <c r="A126" s="242" t="s">
        <v>20</v>
      </c>
      <c r="B126" s="243">
        <v>11000000</v>
      </c>
      <c r="C126" s="395"/>
      <c r="D126" s="53"/>
    </row>
    <row r="127" spans="1:9" ht="15.75" thickBot="1">
      <c r="A127" s="242" t="s">
        <v>22</v>
      </c>
      <c r="B127" s="243"/>
      <c r="C127" s="396"/>
      <c r="D127" s="32"/>
      <c r="F127" s="26"/>
      <c r="G127" s="54"/>
      <c r="H127" s="54"/>
      <c r="I127" s="54"/>
    </row>
    <row r="128" spans="1:9">
      <c r="A128" s="34" t="s">
        <v>26</v>
      </c>
      <c r="B128" s="35">
        <v>0</v>
      </c>
      <c r="C128" s="36" t="s">
        <v>27</v>
      </c>
      <c r="D128" s="32"/>
      <c r="F128" s="26"/>
      <c r="G128" s="54"/>
      <c r="H128" s="54"/>
      <c r="I128" s="54"/>
    </row>
    <row r="129" spans="1:9" ht="15.75" thickBot="1">
      <c r="A129" s="37" t="s">
        <v>28</v>
      </c>
      <c r="B129" s="38">
        <v>0</v>
      </c>
      <c r="C129" s="55">
        <v>44561</v>
      </c>
      <c r="D129" s="32"/>
      <c r="F129" s="26"/>
      <c r="G129" s="54"/>
      <c r="H129" s="54"/>
      <c r="I129" s="54"/>
    </row>
    <row r="130" spans="1:9">
      <c r="A130" s="93"/>
      <c r="B130" s="77"/>
      <c r="C130" s="64"/>
      <c r="D130" s="53"/>
    </row>
    <row r="131" spans="1:9">
      <c r="A131" s="94" t="s">
        <v>75</v>
      </c>
      <c r="B131" s="94" t="s">
        <v>9</v>
      </c>
      <c r="C131" s="19" t="s">
        <v>10</v>
      </c>
      <c r="D131" s="71"/>
      <c r="E131" s="72"/>
      <c r="F131" s="26"/>
      <c r="G131" s="54"/>
      <c r="H131" s="54"/>
      <c r="I131" s="54"/>
    </row>
    <row r="132" spans="1:9">
      <c r="A132" s="95" t="s">
        <v>12</v>
      </c>
      <c r="B132" s="95"/>
      <c r="C132" s="44"/>
      <c r="E132" s="22"/>
      <c r="F132" s="4"/>
    </row>
    <row r="133" spans="1:9">
      <c r="A133" s="46" t="s">
        <v>64</v>
      </c>
      <c r="B133" s="96">
        <v>12805573.07</v>
      </c>
      <c r="C133" s="394"/>
      <c r="D133" s="97"/>
      <c r="E133" s="98"/>
      <c r="F133" s="26"/>
      <c r="G133" s="54"/>
      <c r="H133" s="54"/>
      <c r="I133" s="54"/>
    </row>
    <row r="134" spans="1:9">
      <c r="A134" s="290" t="s">
        <v>66</v>
      </c>
      <c r="B134" s="291">
        <f>B133</f>
        <v>12805573.07</v>
      </c>
      <c r="C134" s="395"/>
      <c r="D134" s="99"/>
      <c r="E134" s="98"/>
      <c r="F134" s="26"/>
      <c r="G134" s="54"/>
      <c r="H134" s="54"/>
      <c r="I134" s="54"/>
    </row>
    <row r="135" spans="1:9">
      <c r="A135" s="238" t="s">
        <v>76</v>
      </c>
      <c r="B135" s="292">
        <v>-10000000</v>
      </c>
      <c r="C135" s="395"/>
      <c r="D135" s="100"/>
      <c r="E135" s="98"/>
    </row>
    <row r="136" spans="1:9">
      <c r="A136" s="286" t="s">
        <v>20</v>
      </c>
      <c r="B136" s="243">
        <v>2805573.07</v>
      </c>
      <c r="C136" s="395"/>
      <c r="D136" s="100"/>
      <c r="E136" s="98"/>
    </row>
    <row r="137" spans="1:9">
      <c r="A137" s="282" t="s">
        <v>77</v>
      </c>
      <c r="B137" s="243">
        <v>2400000</v>
      </c>
      <c r="C137" s="395"/>
      <c r="D137" s="60"/>
      <c r="E137" s="98"/>
    </row>
    <row r="138" spans="1:9">
      <c r="A138" s="282" t="s">
        <v>67</v>
      </c>
      <c r="B138" s="243">
        <f>B136-B137</f>
        <v>405573.06999999983</v>
      </c>
      <c r="C138" s="395"/>
      <c r="D138" s="101"/>
      <c r="E138" s="102"/>
    </row>
    <row r="139" spans="1:9" ht="15.75" thickBot="1">
      <c r="A139" s="242" t="s">
        <v>22</v>
      </c>
      <c r="B139" s="243"/>
      <c r="C139" s="396"/>
      <c r="D139" s="103"/>
      <c r="E139" s="98"/>
      <c r="F139" s="26"/>
      <c r="G139" s="54"/>
      <c r="H139" s="54"/>
      <c r="I139" s="54"/>
    </row>
    <row r="140" spans="1:9">
      <c r="A140" s="34" t="s">
        <v>26</v>
      </c>
      <c r="B140" s="35"/>
      <c r="C140" s="36" t="s">
        <v>27</v>
      </c>
      <c r="D140" s="103"/>
      <c r="E140" s="98"/>
      <c r="F140" s="26"/>
      <c r="G140" s="54"/>
      <c r="H140" s="54"/>
      <c r="I140" s="54"/>
    </row>
    <row r="141" spans="1:9" ht="15.75" thickBot="1">
      <c r="A141" s="37" t="s">
        <v>28</v>
      </c>
      <c r="B141" s="38"/>
      <c r="C141" s="55" t="s">
        <v>78</v>
      </c>
      <c r="D141" s="103"/>
      <c r="E141" s="98"/>
      <c r="F141" s="26"/>
      <c r="G141" s="54"/>
      <c r="H141" s="54"/>
      <c r="I141" s="54"/>
    </row>
    <row r="142" spans="1:9">
      <c r="A142" s="93"/>
      <c r="B142" s="77"/>
      <c r="C142" s="64"/>
      <c r="D142" s="100"/>
      <c r="E142" s="98"/>
    </row>
    <row r="143" spans="1:9">
      <c r="A143" s="94" t="s">
        <v>79</v>
      </c>
      <c r="B143" s="94" t="s">
        <v>9</v>
      </c>
      <c r="C143" s="44" t="s">
        <v>30</v>
      </c>
      <c r="D143" s="71"/>
      <c r="E143" s="104"/>
      <c r="F143" s="26"/>
      <c r="G143" s="54"/>
      <c r="H143" s="54"/>
      <c r="I143" s="54"/>
    </row>
    <row r="144" spans="1:9">
      <c r="A144" s="90" t="s">
        <v>12</v>
      </c>
      <c r="B144" s="90"/>
      <c r="C144" s="44"/>
      <c r="E144" s="22"/>
      <c r="F144" s="4"/>
    </row>
    <row r="145" spans="1:9">
      <c r="A145" s="46" t="s">
        <v>64</v>
      </c>
      <c r="B145" s="68">
        <v>960000</v>
      </c>
      <c r="C145" s="394"/>
      <c r="D145" s="105"/>
      <c r="E145" s="98"/>
      <c r="F145" s="26"/>
      <c r="G145" s="54"/>
      <c r="H145" s="54"/>
      <c r="I145" s="54"/>
    </row>
    <row r="146" spans="1:9">
      <c r="A146" s="46" t="s">
        <v>80</v>
      </c>
      <c r="B146" s="92">
        <v>960000</v>
      </c>
      <c r="C146" s="395"/>
      <c r="D146" s="106"/>
      <c r="E146" s="98"/>
      <c r="F146" s="26"/>
      <c r="G146" s="54"/>
      <c r="H146" s="54"/>
      <c r="I146" s="54"/>
    </row>
    <row r="147" spans="1:9">
      <c r="A147" s="286" t="s">
        <v>20</v>
      </c>
      <c r="B147" s="243">
        <f>B146</f>
        <v>960000</v>
      </c>
      <c r="C147" s="395"/>
      <c r="D147" s="100"/>
      <c r="E147" s="98"/>
    </row>
    <row r="148" spans="1:9">
      <c r="A148" s="282" t="s">
        <v>67</v>
      </c>
      <c r="B148" s="243">
        <v>180000</v>
      </c>
      <c r="C148" s="395"/>
      <c r="D148" s="101"/>
      <c r="E148" s="22"/>
    </row>
    <row r="149" spans="1:9">
      <c r="A149" s="286" t="s">
        <v>20</v>
      </c>
      <c r="B149" s="243">
        <f>B147-B148</f>
        <v>780000</v>
      </c>
      <c r="C149" s="395"/>
      <c r="D149" s="53"/>
    </row>
    <row r="150" spans="1:9" ht="15.75" thickBot="1">
      <c r="A150" s="242" t="s">
        <v>22</v>
      </c>
      <c r="B150" s="243"/>
      <c r="C150" s="396"/>
      <c r="D150" s="32"/>
      <c r="F150" s="26"/>
      <c r="G150" s="54"/>
      <c r="H150" s="54"/>
      <c r="I150" s="54"/>
    </row>
    <row r="151" spans="1:9">
      <c r="A151" s="34" t="s">
        <v>26</v>
      </c>
      <c r="B151" s="35">
        <v>780000</v>
      </c>
      <c r="C151" s="36" t="s">
        <v>27</v>
      </c>
      <c r="D151" s="32"/>
      <c r="F151" s="26"/>
      <c r="G151" s="54"/>
      <c r="H151" s="54"/>
      <c r="I151" s="54"/>
    </row>
    <row r="152" spans="1:9" ht="15.75" thickBot="1">
      <c r="A152" s="37" t="s">
        <v>28</v>
      </c>
      <c r="B152" s="38">
        <v>660000</v>
      </c>
      <c r="C152" s="55">
        <v>44561</v>
      </c>
      <c r="D152" s="32"/>
      <c r="F152" s="26"/>
      <c r="G152" s="54"/>
      <c r="H152" s="54"/>
      <c r="I152" s="54"/>
    </row>
    <row r="153" spans="1:9">
      <c r="A153" s="107"/>
      <c r="B153" s="108"/>
      <c r="C153" s="64"/>
    </row>
    <row r="154" spans="1:9">
      <c r="A154" s="429" t="s">
        <v>81</v>
      </c>
      <c r="B154" s="429"/>
      <c r="C154" s="13"/>
      <c r="D154" s="14"/>
      <c r="E154" s="87"/>
      <c r="F154" s="88"/>
      <c r="G154" s="89"/>
      <c r="H154" s="89"/>
      <c r="I154" s="89"/>
    </row>
    <row r="155" spans="1:9" ht="26.25">
      <c r="A155" s="109" t="s">
        <v>82</v>
      </c>
      <c r="B155" s="110" t="s">
        <v>9</v>
      </c>
      <c r="C155" s="19" t="s">
        <v>10</v>
      </c>
      <c r="D155" s="71"/>
      <c r="E155" s="72"/>
    </row>
    <row r="156" spans="1:9">
      <c r="A156" s="109" t="s">
        <v>12</v>
      </c>
      <c r="B156" s="109"/>
      <c r="C156" s="44"/>
      <c r="E156" s="22"/>
      <c r="F156" s="4"/>
    </row>
    <row r="157" spans="1:9">
      <c r="A157" s="46" t="s">
        <v>31</v>
      </c>
      <c r="B157" s="47">
        <f>B158</f>
        <v>6953022</v>
      </c>
      <c r="C157" s="425"/>
      <c r="D157" s="111"/>
      <c r="E157" s="98"/>
    </row>
    <row r="158" spans="1:9">
      <c r="A158" s="293" t="s">
        <v>83</v>
      </c>
      <c r="B158" s="294">
        <v>6953022</v>
      </c>
      <c r="C158" s="426"/>
      <c r="D158" s="101"/>
      <c r="E158" s="98"/>
    </row>
    <row r="159" spans="1:9">
      <c r="A159" s="295" t="s">
        <v>35</v>
      </c>
      <c r="B159" s="296">
        <v>3108485.6</v>
      </c>
      <c r="C159" s="426"/>
      <c r="D159" s="101"/>
      <c r="E159" s="98"/>
    </row>
    <row r="160" spans="1:9">
      <c r="A160" s="297" t="s">
        <v>36</v>
      </c>
      <c r="B160" s="298">
        <v>2127327.9700000002</v>
      </c>
      <c r="C160" s="426"/>
      <c r="D160" s="112"/>
      <c r="E160" s="98"/>
    </row>
    <row r="161" spans="1:9">
      <c r="A161" s="299" t="s">
        <v>37</v>
      </c>
      <c r="B161" s="300">
        <v>698688</v>
      </c>
      <c r="C161" s="426"/>
      <c r="D161" s="112"/>
      <c r="E161" s="98"/>
    </row>
    <row r="162" spans="1:9">
      <c r="A162" s="301" t="s">
        <v>20</v>
      </c>
      <c r="B162" s="302">
        <v>1018520.4299999997</v>
      </c>
      <c r="C162" s="426"/>
      <c r="D162" s="53"/>
    </row>
    <row r="163" spans="1:9">
      <c r="A163" s="303" t="s">
        <v>17</v>
      </c>
      <c r="B163" s="304">
        <v>928520.43</v>
      </c>
      <c r="C163" s="426"/>
      <c r="D163" s="53"/>
    </row>
    <row r="164" spans="1:9">
      <c r="A164" s="305" t="s">
        <v>20</v>
      </c>
      <c r="B164" s="304">
        <v>90000</v>
      </c>
      <c r="C164" s="426"/>
      <c r="D164" s="53"/>
    </row>
    <row r="165" spans="1:9">
      <c r="A165" s="305" t="s">
        <v>22</v>
      </c>
      <c r="B165" s="306">
        <v>60262.63</v>
      </c>
      <c r="C165" s="426"/>
      <c r="D165" s="32"/>
      <c r="F165" s="26"/>
      <c r="G165" s="54"/>
      <c r="H165" s="54"/>
      <c r="I165" s="54"/>
    </row>
    <row r="166" spans="1:9" ht="15.75" thickBot="1">
      <c r="A166" s="85" t="s">
        <v>67</v>
      </c>
      <c r="B166" s="86">
        <f>B164-B165</f>
        <v>29737.370000000003</v>
      </c>
      <c r="C166" s="113"/>
      <c r="D166" s="32"/>
      <c r="F166" s="26"/>
      <c r="G166" s="54"/>
      <c r="H166" s="54"/>
      <c r="I166" s="54"/>
    </row>
    <row r="167" spans="1:9">
      <c r="A167" s="34" t="s">
        <v>26</v>
      </c>
      <c r="B167" s="35">
        <v>60262.63</v>
      </c>
      <c r="C167" s="36" t="s">
        <v>27</v>
      </c>
      <c r="D167" s="32"/>
      <c r="F167" s="26"/>
      <c r="G167" s="54"/>
      <c r="H167" s="54"/>
      <c r="I167" s="54"/>
    </row>
    <row r="168" spans="1:9" ht="15.75" thickBot="1">
      <c r="A168" s="37" t="s">
        <v>28</v>
      </c>
      <c r="B168" s="38">
        <v>60262.63</v>
      </c>
      <c r="C168" s="55" t="s">
        <v>78</v>
      </c>
      <c r="D168" s="32"/>
      <c r="F168" s="26"/>
      <c r="G168" s="54"/>
      <c r="H168" s="54"/>
      <c r="I168" s="54"/>
    </row>
    <row r="169" spans="1:9">
      <c r="A169" s="93"/>
      <c r="B169" s="77"/>
      <c r="C169" s="33"/>
    </row>
    <row r="170" spans="1:9" ht="26.25">
      <c r="A170" s="114" t="s">
        <v>84</v>
      </c>
      <c r="B170" s="115" t="s">
        <v>9</v>
      </c>
      <c r="C170" s="116" t="s">
        <v>30</v>
      </c>
      <c r="E170" s="21"/>
    </row>
    <row r="171" spans="1:9">
      <c r="A171" s="114" t="s">
        <v>12</v>
      </c>
      <c r="B171" s="114"/>
      <c r="C171" s="116"/>
      <c r="E171" s="22"/>
      <c r="F171" s="4"/>
    </row>
    <row r="172" spans="1:9">
      <c r="A172" s="46" t="s">
        <v>31</v>
      </c>
      <c r="B172" s="47">
        <f>B173</f>
        <v>3480000</v>
      </c>
      <c r="C172" s="401"/>
      <c r="D172" s="20"/>
      <c r="E172" s="117"/>
    </row>
    <row r="173" spans="1:9">
      <c r="A173" s="23" t="s">
        <v>85</v>
      </c>
      <c r="B173" s="24">
        <v>3480000</v>
      </c>
      <c r="C173" s="402"/>
      <c r="D173" s="20"/>
      <c r="E173" s="117"/>
    </row>
    <row r="174" spans="1:9">
      <c r="A174" s="242" t="s">
        <v>20</v>
      </c>
      <c r="B174" s="252">
        <v>3480000</v>
      </c>
      <c r="C174" s="402"/>
    </row>
    <row r="175" spans="1:9" ht="15.75" thickBot="1">
      <c r="A175" s="242" t="s">
        <v>22</v>
      </c>
      <c r="B175" s="243"/>
      <c r="C175" s="403"/>
      <c r="D175" s="32"/>
      <c r="F175" s="26"/>
      <c r="G175" s="54"/>
      <c r="H175" s="54"/>
      <c r="I175" s="54"/>
    </row>
    <row r="176" spans="1:9">
      <c r="A176" s="34" t="s">
        <v>26</v>
      </c>
      <c r="B176" s="35">
        <v>0</v>
      </c>
      <c r="C176" s="36" t="s">
        <v>27</v>
      </c>
      <c r="D176" s="32"/>
      <c r="F176" s="26"/>
      <c r="G176" s="54"/>
      <c r="H176" s="54"/>
      <c r="I176" s="54"/>
    </row>
    <row r="177" spans="1:9" ht="15.75" thickBot="1">
      <c r="A177" s="37" t="s">
        <v>28</v>
      </c>
      <c r="B177" s="38">
        <v>0</v>
      </c>
      <c r="C177" s="55">
        <v>44561</v>
      </c>
      <c r="D177" s="32"/>
      <c r="F177" s="26"/>
      <c r="G177" s="54"/>
      <c r="H177" s="54"/>
      <c r="I177" s="54"/>
    </row>
    <row r="178" spans="1:9">
      <c r="A178" s="93"/>
      <c r="B178" s="77"/>
      <c r="C178" s="33"/>
    </row>
    <row r="179" spans="1:9">
      <c r="A179" s="118" t="s">
        <v>86</v>
      </c>
      <c r="B179" s="118"/>
      <c r="C179" s="13"/>
      <c r="D179" s="14"/>
      <c r="E179" s="87"/>
      <c r="F179" s="88"/>
      <c r="G179" s="89"/>
      <c r="H179" s="89"/>
      <c r="I179" s="89"/>
    </row>
    <row r="180" spans="1:9">
      <c r="A180" s="119" t="s">
        <v>87</v>
      </c>
      <c r="B180" s="119" t="s">
        <v>9</v>
      </c>
      <c r="C180" s="44" t="s">
        <v>30</v>
      </c>
      <c r="D180" s="20"/>
      <c r="E180" s="56"/>
      <c r="F180" s="120"/>
      <c r="G180" s="120"/>
    </row>
    <row r="181" spans="1:9">
      <c r="A181" s="121" t="s">
        <v>12</v>
      </c>
      <c r="B181" s="121"/>
      <c r="C181" s="44"/>
      <c r="E181" s="22"/>
      <c r="F181" s="4"/>
    </row>
    <row r="182" spans="1:9">
      <c r="A182" s="74" t="s">
        <v>31</v>
      </c>
      <c r="B182" s="59">
        <v>20000000</v>
      </c>
      <c r="C182" s="394"/>
      <c r="D182" s="20"/>
    </row>
    <row r="183" spans="1:9">
      <c r="A183" s="122" t="s">
        <v>37</v>
      </c>
      <c r="B183" s="123"/>
      <c r="C183" s="395"/>
      <c r="D183" s="20"/>
    </row>
    <row r="184" spans="1:9">
      <c r="A184" s="307" t="s">
        <v>52</v>
      </c>
      <c r="B184" s="308">
        <v>3900</v>
      </c>
      <c r="C184" s="395"/>
      <c r="D184" s="20"/>
    </row>
    <row r="185" spans="1:9">
      <c r="A185" s="309" t="s">
        <v>20</v>
      </c>
      <c r="B185" s="310">
        <v>19996100</v>
      </c>
      <c r="C185" s="395"/>
      <c r="D185" s="124"/>
    </row>
    <row r="186" spans="1:9" ht="15.75" thickBot="1">
      <c r="A186" s="311" t="s">
        <v>22</v>
      </c>
      <c r="B186" s="284"/>
      <c r="C186" s="396"/>
      <c r="D186" s="125"/>
      <c r="F186" s="26"/>
      <c r="G186" s="54"/>
      <c r="H186" s="54"/>
      <c r="I186" s="54"/>
    </row>
    <row r="187" spans="1:9">
      <c r="A187" s="34" t="s">
        <v>26</v>
      </c>
      <c r="B187" s="35">
        <v>430228.4</v>
      </c>
      <c r="C187" s="36" t="s">
        <v>27</v>
      </c>
      <c r="D187" s="32"/>
      <c r="F187" s="26"/>
      <c r="G187" s="54"/>
      <c r="H187" s="54"/>
      <c r="I187" s="54"/>
    </row>
    <row r="188" spans="1:9" ht="15.75" thickBot="1">
      <c r="A188" s="37" t="s">
        <v>28</v>
      </c>
      <c r="B188" s="38">
        <v>27900</v>
      </c>
      <c r="C188" s="55">
        <v>44742</v>
      </c>
      <c r="D188" s="32"/>
      <c r="F188" s="26"/>
      <c r="G188" s="54"/>
      <c r="H188" s="54"/>
      <c r="I188" s="54"/>
    </row>
    <row r="189" spans="1:9">
      <c r="A189" s="93"/>
      <c r="B189" s="77"/>
      <c r="C189" s="33"/>
      <c r="D189" s="20"/>
    </row>
    <row r="190" spans="1:9">
      <c r="A190" s="121" t="s">
        <v>88</v>
      </c>
      <c r="B190" s="121" t="s">
        <v>9</v>
      </c>
      <c r="C190" s="44" t="s">
        <v>30</v>
      </c>
      <c r="D190" s="126"/>
      <c r="E190" s="56"/>
    </row>
    <row r="191" spans="1:9">
      <c r="A191" s="121" t="s">
        <v>12</v>
      </c>
      <c r="B191" s="121"/>
      <c r="C191" s="44"/>
      <c r="E191" s="22"/>
      <c r="F191" s="4"/>
    </row>
    <row r="192" spans="1:9">
      <c r="A192" s="127" t="s">
        <v>31</v>
      </c>
      <c r="B192" s="59">
        <v>30000000</v>
      </c>
      <c r="C192" s="397"/>
      <c r="D192" s="20"/>
    </row>
    <row r="193" spans="1:9">
      <c r="A193" s="312" t="s">
        <v>89</v>
      </c>
      <c r="B193" s="256">
        <f>B192</f>
        <v>30000000</v>
      </c>
      <c r="C193" s="397"/>
    </row>
    <row r="194" spans="1:9">
      <c r="A194" s="313" t="s">
        <v>37</v>
      </c>
      <c r="B194" s="314">
        <v>0</v>
      </c>
      <c r="C194" s="397"/>
    </row>
    <row r="195" spans="1:9">
      <c r="A195" s="315" t="s">
        <v>20</v>
      </c>
      <c r="B195" s="310">
        <v>30000000</v>
      </c>
      <c r="C195" s="397"/>
      <c r="D195" s="53"/>
    </row>
    <row r="196" spans="1:9" ht="15.75" thickBot="1">
      <c r="A196" s="316" t="s">
        <v>22</v>
      </c>
      <c r="B196" s="284"/>
      <c r="C196" s="397"/>
      <c r="D196" s="32"/>
      <c r="F196" s="26"/>
      <c r="G196" s="54"/>
      <c r="H196" s="54"/>
      <c r="I196" s="54"/>
    </row>
    <row r="197" spans="1:9">
      <c r="A197" s="34" t="s">
        <v>26</v>
      </c>
      <c r="B197" s="35">
        <v>37500</v>
      </c>
      <c r="C197" s="36" t="s">
        <v>27</v>
      </c>
      <c r="D197" s="32"/>
      <c r="F197" s="26"/>
      <c r="G197" s="54"/>
      <c r="H197" s="54"/>
      <c r="I197" s="54"/>
    </row>
    <row r="198" spans="1:9" ht="15.75" thickBot="1">
      <c r="A198" s="37" t="s">
        <v>28</v>
      </c>
      <c r="B198" s="38">
        <v>0</v>
      </c>
      <c r="C198" s="55">
        <v>44742</v>
      </c>
      <c r="D198" s="32"/>
      <c r="F198" s="26"/>
      <c r="G198" s="54"/>
      <c r="H198" s="54"/>
      <c r="I198" s="54"/>
    </row>
    <row r="199" spans="1:9">
      <c r="A199" s="85"/>
      <c r="B199" s="86"/>
      <c r="C199" s="128"/>
      <c r="D199" s="32"/>
      <c r="F199" s="26"/>
      <c r="G199" s="54"/>
      <c r="H199" s="54"/>
      <c r="I199" s="54"/>
    </row>
    <row r="200" spans="1:9" ht="25.5">
      <c r="A200" s="119" t="s">
        <v>90</v>
      </c>
      <c r="B200" s="129" t="s">
        <v>9</v>
      </c>
      <c r="C200" s="44" t="s">
        <v>30</v>
      </c>
      <c r="E200" s="56"/>
      <c r="F200" s="4"/>
    </row>
    <row r="201" spans="1:9">
      <c r="A201" s="119" t="s">
        <v>12</v>
      </c>
      <c r="B201" s="119"/>
      <c r="C201" s="44"/>
      <c r="E201" s="22"/>
      <c r="F201" s="4"/>
    </row>
    <row r="202" spans="1:9">
      <c r="A202" s="74" t="s">
        <v>31</v>
      </c>
      <c r="B202" s="130">
        <v>2406139.06</v>
      </c>
      <c r="C202" s="395"/>
      <c r="F202" s="4"/>
    </row>
    <row r="203" spans="1:9">
      <c r="A203" s="317" t="s">
        <v>91</v>
      </c>
      <c r="B203" s="256">
        <f>B202</f>
        <v>2406139.06</v>
      </c>
      <c r="C203" s="395"/>
      <c r="F203" s="4"/>
    </row>
    <row r="204" spans="1:9">
      <c r="A204" s="309" t="s">
        <v>20</v>
      </c>
      <c r="B204" s="310">
        <f>B202</f>
        <v>2406139.06</v>
      </c>
      <c r="C204" s="395"/>
      <c r="D204" s="53"/>
      <c r="F204" s="4"/>
    </row>
    <row r="205" spans="1:9" ht="15.75" thickBot="1">
      <c r="A205" s="242" t="s">
        <v>22</v>
      </c>
      <c r="B205" s="285"/>
      <c r="C205" s="396"/>
      <c r="D205" s="32"/>
      <c r="F205" s="26"/>
      <c r="G205" s="54"/>
      <c r="H205" s="54"/>
      <c r="I205" s="54"/>
    </row>
    <row r="206" spans="1:9">
      <c r="A206" s="34" t="s">
        <v>26</v>
      </c>
      <c r="B206" s="35">
        <v>2401167.91</v>
      </c>
      <c r="C206" s="36" t="s">
        <v>27</v>
      </c>
      <c r="D206" s="32"/>
      <c r="F206" s="26"/>
      <c r="G206" s="54"/>
      <c r="H206" s="54"/>
      <c r="I206" s="54"/>
    </row>
    <row r="207" spans="1:9" ht="15.75" thickBot="1">
      <c r="A207" s="37" t="s">
        <v>28</v>
      </c>
      <c r="B207" s="38">
        <v>0</v>
      </c>
      <c r="C207" s="55">
        <v>44561</v>
      </c>
      <c r="D207" s="32"/>
      <c r="F207" s="26"/>
      <c r="G207" s="54"/>
      <c r="H207" s="54"/>
      <c r="I207" s="54"/>
    </row>
    <row r="208" spans="1:9">
      <c r="A208" s="93"/>
      <c r="B208" s="77"/>
      <c r="C208" s="33"/>
    </row>
    <row r="209" spans="1:9">
      <c r="A209" s="118" t="s">
        <v>92</v>
      </c>
      <c r="B209" s="118"/>
      <c r="C209" s="13"/>
      <c r="D209" s="14"/>
      <c r="E209" s="87"/>
      <c r="F209" s="88"/>
      <c r="G209" s="89"/>
      <c r="H209" s="89"/>
      <c r="I209" s="89"/>
    </row>
    <row r="210" spans="1:9">
      <c r="A210" s="131" t="s">
        <v>93</v>
      </c>
      <c r="B210" s="131" t="s">
        <v>9</v>
      </c>
      <c r="C210" s="44" t="s">
        <v>30</v>
      </c>
      <c r="E210" s="56"/>
      <c r="F210" s="4"/>
    </row>
    <row r="211" spans="1:9">
      <c r="A211" s="132" t="s">
        <v>12</v>
      </c>
      <c r="B211" s="132"/>
      <c r="C211" s="44"/>
      <c r="E211" s="22"/>
      <c r="F211" s="4"/>
    </row>
    <row r="212" spans="1:9">
      <c r="A212" s="74" t="s">
        <v>31</v>
      </c>
      <c r="B212" s="59">
        <v>2500000</v>
      </c>
      <c r="C212" s="394"/>
      <c r="D212" s="1" t="s">
        <v>94</v>
      </c>
      <c r="F212" s="4"/>
    </row>
    <row r="213" spans="1:9">
      <c r="A213" s="255" t="s">
        <v>95</v>
      </c>
      <c r="B213" s="256">
        <f>B212</f>
        <v>2500000</v>
      </c>
      <c r="C213" s="395"/>
      <c r="D213" s="133">
        <v>1635565.8</v>
      </c>
      <c r="F213" s="4"/>
    </row>
    <row r="214" spans="1:9">
      <c r="A214" s="255" t="s">
        <v>37</v>
      </c>
      <c r="B214" s="262">
        <v>0</v>
      </c>
      <c r="C214" s="395"/>
      <c r="D214" s="134"/>
      <c r="F214" s="4"/>
      <c r="G214" s="50"/>
      <c r="H214" s="50"/>
      <c r="I214" s="50"/>
    </row>
    <row r="215" spans="1:9">
      <c r="A215" s="318" t="s">
        <v>96</v>
      </c>
      <c r="B215" s="319">
        <v>-750000</v>
      </c>
      <c r="C215" s="395"/>
      <c r="F215" s="4"/>
    </row>
    <row r="216" spans="1:9">
      <c r="A216" s="309" t="s">
        <v>20</v>
      </c>
      <c r="B216" s="310">
        <v>1750000</v>
      </c>
      <c r="C216" s="395"/>
      <c r="D216" s="53"/>
      <c r="F216" s="4"/>
    </row>
    <row r="217" spans="1:9" ht="15.75" thickBot="1">
      <c r="A217" s="311" t="s">
        <v>22</v>
      </c>
      <c r="B217" s="284"/>
      <c r="C217" s="396"/>
      <c r="D217" s="32"/>
      <c r="F217" s="26"/>
      <c r="G217" s="54"/>
      <c r="H217" s="54"/>
      <c r="I217" s="54"/>
    </row>
    <row r="218" spans="1:9">
      <c r="A218" s="34" t="s">
        <v>26</v>
      </c>
      <c r="B218" s="35">
        <v>0</v>
      </c>
      <c r="C218" s="36" t="s">
        <v>27</v>
      </c>
      <c r="D218" s="32"/>
      <c r="F218" s="26"/>
      <c r="G218" s="54"/>
      <c r="H218" s="54"/>
      <c r="I218" s="54"/>
    </row>
    <row r="219" spans="1:9" ht="15.75" thickBot="1">
      <c r="A219" s="37" t="s">
        <v>28</v>
      </c>
      <c r="B219" s="38">
        <v>0</v>
      </c>
      <c r="C219" s="55">
        <v>44561</v>
      </c>
      <c r="D219" s="32"/>
      <c r="F219" s="26"/>
      <c r="G219" s="54"/>
      <c r="H219" s="54"/>
      <c r="I219" s="54"/>
    </row>
    <row r="220" spans="1:9">
      <c r="A220" s="50"/>
      <c r="B220" s="135"/>
      <c r="C220" s="136"/>
    </row>
    <row r="221" spans="1:9">
      <c r="A221" s="131" t="s">
        <v>97</v>
      </c>
      <c r="B221" s="131" t="s">
        <v>9</v>
      </c>
      <c r="C221" s="44" t="s">
        <v>98</v>
      </c>
      <c r="E221" s="137"/>
    </row>
    <row r="222" spans="1:9">
      <c r="A222" s="131" t="s">
        <v>12</v>
      </c>
      <c r="B222" s="131"/>
      <c r="C222" s="44"/>
      <c r="E222" s="22"/>
      <c r="F222" s="4"/>
    </row>
    <row r="223" spans="1:9">
      <c r="A223" s="138" t="s">
        <v>99</v>
      </c>
      <c r="B223" s="139">
        <v>2500000</v>
      </c>
      <c r="C223" s="394"/>
    </row>
    <row r="224" spans="1:9">
      <c r="A224" s="138" t="s">
        <v>100</v>
      </c>
      <c r="B224" s="139">
        <v>5000000</v>
      </c>
      <c r="C224" s="395"/>
    </row>
    <row r="225" spans="1:9">
      <c r="A225" s="138" t="s">
        <v>101</v>
      </c>
      <c r="B225" s="139">
        <v>1000000</v>
      </c>
      <c r="C225" s="395"/>
    </row>
    <row r="226" spans="1:9">
      <c r="A226" s="138" t="s">
        <v>102</v>
      </c>
      <c r="B226" s="139">
        <v>10000000</v>
      </c>
      <c r="C226" s="395"/>
    </row>
    <row r="227" spans="1:9" ht="25.5">
      <c r="A227" s="138" t="s">
        <v>103</v>
      </c>
      <c r="B227" s="139">
        <v>1000000</v>
      </c>
      <c r="C227" s="395"/>
    </row>
    <row r="228" spans="1:9">
      <c r="A228" s="138" t="s">
        <v>104</v>
      </c>
      <c r="B228" s="139">
        <v>1000000</v>
      </c>
      <c r="C228" s="395"/>
    </row>
    <row r="229" spans="1:9">
      <c r="A229" s="138" t="s">
        <v>105</v>
      </c>
      <c r="B229" s="139">
        <v>2500000</v>
      </c>
      <c r="C229" s="395"/>
    </row>
    <row r="230" spans="1:9">
      <c r="A230" s="138" t="s">
        <v>106</v>
      </c>
      <c r="B230" s="139">
        <v>22500000</v>
      </c>
      <c r="C230" s="395"/>
    </row>
    <row r="231" spans="1:9">
      <c r="A231" s="138" t="s">
        <v>107</v>
      </c>
      <c r="B231" s="139">
        <v>5000000</v>
      </c>
      <c r="C231" s="395"/>
    </row>
    <row r="232" spans="1:9">
      <c r="A232" s="138" t="s">
        <v>108</v>
      </c>
      <c r="B232" s="139">
        <v>2000000</v>
      </c>
      <c r="C232" s="395"/>
    </row>
    <row r="233" spans="1:9">
      <c r="A233" s="138" t="s">
        <v>109</v>
      </c>
      <c r="B233" s="139">
        <v>2500000</v>
      </c>
      <c r="C233" s="395"/>
    </row>
    <row r="234" spans="1:9">
      <c r="A234" s="320" t="s">
        <v>110</v>
      </c>
      <c r="B234" s="321">
        <v>3000000</v>
      </c>
      <c r="C234" s="395"/>
    </row>
    <row r="235" spans="1:9">
      <c r="A235" s="320" t="s">
        <v>111</v>
      </c>
      <c r="B235" s="321">
        <v>4000000</v>
      </c>
      <c r="C235" s="395"/>
    </row>
    <row r="236" spans="1:9">
      <c r="A236" s="309" t="s">
        <v>20</v>
      </c>
      <c r="B236" s="322">
        <f>B223+B224+B225+B226+B227+B228+B229+B230+B231+B232+B234+B235+B233</f>
        <v>62000000</v>
      </c>
      <c r="C236" s="395"/>
      <c r="D236" s="53"/>
    </row>
    <row r="237" spans="1:9" ht="15.75" thickBot="1">
      <c r="A237" s="311" t="s">
        <v>22</v>
      </c>
      <c r="B237" s="284"/>
      <c r="C237" s="396"/>
      <c r="D237" s="32"/>
      <c r="F237" s="26"/>
      <c r="G237" s="54"/>
      <c r="H237" s="54"/>
      <c r="I237" s="54"/>
    </row>
    <row r="238" spans="1:9">
      <c r="A238" s="34" t="s">
        <v>26</v>
      </c>
      <c r="B238" s="35">
        <v>0</v>
      </c>
      <c r="C238" s="36" t="s">
        <v>27</v>
      </c>
      <c r="D238" s="32"/>
      <c r="F238" s="26"/>
      <c r="G238" s="54"/>
      <c r="H238" s="54"/>
      <c r="I238" s="54"/>
    </row>
    <row r="239" spans="1:9" ht="15.75" thickBot="1">
      <c r="A239" s="37" t="s">
        <v>28</v>
      </c>
      <c r="B239" s="38">
        <v>0</v>
      </c>
      <c r="C239" s="55">
        <v>44742</v>
      </c>
      <c r="D239" s="32"/>
      <c r="F239" s="26"/>
      <c r="G239" s="54"/>
      <c r="H239" s="54"/>
      <c r="I239" s="54"/>
    </row>
    <row r="240" spans="1:9">
      <c r="A240" s="107"/>
      <c r="B240" s="140"/>
      <c r="C240" s="64"/>
      <c r="D240" s="141"/>
      <c r="F240" s="142"/>
      <c r="G240" s="143"/>
      <c r="H240" s="143"/>
      <c r="I240" s="143"/>
    </row>
    <row r="241" spans="1:9">
      <c r="A241" s="132" t="s">
        <v>112</v>
      </c>
      <c r="B241" s="132" t="s">
        <v>9</v>
      </c>
      <c r="C241" s="144" t="s">
        <v>113</v>
      </c>
      <c r="D241" s="141"/>
      <c r="E241" s="56"/>
      <c r="F241" s="142"/>
      <c r="G241" s="143"/>
      <c r="H241" s="143"/>
      <c r="I241" s="143"/>
    </row>
    <row r="242" spans="1:9">
      <c r="A242" s="131" t="s">
        <v>12</v>
      </c>
      <c r="B242" s="131"/>
      <c r="C242" s="44"/>
      <c r="E242" s="22"/>
      <c r="F242" s="4"/>
    </row>
    <row r="243" spans="1:9">
      <c r="A243" s="46" t="s">
        <v>31</v>
      </c>
      <c r="B243" s="47">
        <f>B244</f>
        <v>30000000</v>
      </c>
      <c r="C243" s="423" t="s">
        <v>114</v>
      </c>
      <c r="D243" s="141"/>
      <c r="F243" s="142"/>
      <c r="G243" s="143"/>
      <c r="H243" s="143"/>
      <c r="I243" s="143"/>
    </row>
    <row r="244" spans="1:9">
      <c r="A244" s="23" t="s">
        <v>115</v>
      </c>
      <c r="B244" s="24">
        <v>30000000</v>
      </c>
      <c r="C244" s="423"/>
      <c r="D244" s="141"/>
      <c r="F244" s="142"/>
      <c r="G244" s="143"/>
      <c r="H244" s="143"/>
      <c r="I244" s="143"/>
    </row>
    <row r="245" spans="1:9">
      <c r="A245" s="323" t="s">
        <v>37</v>
      </c>
      <c r="B245" s="324">
        <v>23910131.539999999</v>
      </c>
      <c r="C245" s="423"/>
      <c r="D245" s="141"/>
      <c r="F245" s="142"/>
      <c r="G245" s="143"/>
      <c r="H245" s="143"/>
      <c r="I245" s="143"/>
    </row>
    <row r="246" spans="1:9">
      <c r="A246" s="323" t="s">
        <v>52</v>
      </c>
      <c r="B246" s="324">
        <v>5711446.6999999993</v>
      </c>
      <c r="C246" s="423"/>
      <c r="E246" s="22"/>
    </row>
    <row r="247" spans="1:9">
      <c r="A247" s="325" t="s">
        <v>20</v>
      </c>
      <c r="B247" s="326">
        <v>378421.76000000164</v>
      </c>
      <c r="C247" s="423"/>
      <c r="E247" s="22"/>
      <c r="F247" s="4"/>
    </row>
    <row r="248" spans="1:9">
      <c r="A248" s="251" t="s">
        <v>17</v>
      </c>
      <c r="B248" s="327">
        <v>378421.76000000001</v>
      </c>
      <c r="C248" s="423"/>
    </row>
    <row r="249" spans="1:9">
      <c r="A249" s="242" t="s">
        <v>20</v>
      </c>
      <c r="B249" s="327">
        <v>0</v>
      </c>
      <c r="C249" s="423"/>
    </row>
    <row r="250" spans="1:9" ht="15.75" thickBot="1">
      <c r="A250" s="311" t="s">
        <v>22</v>
      </c>
      <c r="B250" s="284"/>
      <c r="C250" s="33"/>
      <c r="D250" s="32"/>
      <c r="F250" s="26"/>
      <c r="G250" s="54"/>
      <c r="H250" s="54"/>
      <c r="I250" s="54"/>
    </row>
    <row r="251" spans="1:9">
      <c r="A251" s="34" t="s">
        <v>26</v>
      </c>
      <c r="B251" s="35">
        <v>0</v>
      </c>
      <c r="C251" s="36"/>
      <c r="D251" s="32"/>
      <c r="F251" s="26"/>
      <c r="G251" s="54"/>
      <c r="H251" s="54"/>
      <c r="I251" s="54"/>
    </row>
    <row r="252" spans="1:9" ht="15.75" thickBot="1">
      <c r="A252" s="37" t="s">
        <v>28</v>
      </c>
      <c r="B252" s="38">
        <v>5468326.1299999999</v>
      </c>
      <c r="C252" s="55"/>
      <c r="D252" s="32"/>
      <c r="F252" s="26"/>
      <c r="G252" s="54"/>
      <c r="H252" s="54"/>
      <c r="I252" s="54"/>
    </row>
    <row r="253" spans="1:9">
      <c r="A253" s="107"/>
      <c r="B253" s="140"/>
      <c r="C253" s="64"/>
    </row>
    <row r="254" spans="1:9">
      <c r="A254" s="107"/>
      <c r="B254" s="140"/>
      <c r="C254" s="64"/>
    </row>
    <row r="255" spans="1:9">
      <c r="A255" s="131" t="s">
        <v>116</v>
      </c>
      <c r="B255" s="131" t="s">
        <v>9</v>
      </c>
      <c r="C255" s="44" t="s">
        <v>30</v>
      </c>
    </row>
    <row r="256" spans="1:9">
      <c r="A256" s="131" t="s">
        <v>12</v>
      </c>
      <c r="B256" s="131"/>
      <c r="C256" s="44"/>
      <c r="D256" s="53"/>
    </row>
    <row r="257" spans="1:9">
      <c r="A257" s="328" t="s">
        <v>31</v>
      </c>
      <c r="B257" s="329">
        <f>B258+B260</f>
        <v>6207362.3700000001</v>
      </c>
      <c r="C257" s="405"/>
      <c r="D257" s="32"/>
      <c r="F257" s="26"/>
      <c r="G257" s="54"/>
      <c r="H257" s="54"/>
      <c r="I257" s="54"/>
    </row>
    <row r="258" spans="1:9">
      <c r="A258" s="255" t="s">
        <v>117</v>
      </c>
      <c r="B258" s="256">
        <v>6000000</v>
      </c>
      <c r="C258" s="406"/>
      <c r="D258" s="32"/>
      <c r="F258" s="26"/>
      <c r="G258" s="54"/>
      <c r="H258" s="54"/>
      <c r="I258" s="54"/>
    </row>
    <row r="259" spans="1:9">
      <c r="A259" s="257" t="s">
        <v>35</v>
      </c>
      <c r="B259" s="262">
        <v>3101785.15</v>
      </c>
      <c r="C259" s="406"/>
      <c r="D259" s="32"/>
      <c r="F259" s="26"/>
      <c r="G259" s="54"/>
      <c r="H259" s="54"/>
      <c r="I259" s="54"/>
    </row>
    <row r="260" spans="1:9">
      <c r="A260" s="257" t="s">
        <v>118</v>
      </c>
      <c r="B260" s="256">
        <v>207362.37</v>
      </c>
      <c r="C260" s="406"/>
      <c r="D260" s="141"/>
      <c r="F260" s="142"/>
      <c r="G260" s="143"/>
      <c r="H260" s="143"/>
      <c r="I260" s="143"/>
    </row>
    <row r="261" spans="1:9">
      <c r="A261" s="330" t="s">
        <v>36</v>
      </c>
      <c r="B261" s="262">
        <v>975707.07</v>
      </c>
      <c r="C261" s="406"/>
      <c r="D261" s="146"/>
      <c r="E261" s="56"/>
      <c r="F261" s="26"/>
      <c r="G261" s="54"/>
      <c r="H261" s="54"/>
      <c r="I261" s="54"/>
    </row>
    <row r="262" spans="1:9">
      <c r="A262" s="331" t="s">
        <v>119</v>
      </c>
      <c r="B262" s="332">
        <v>-1172442.8999999999</v>
      </c>
      <c r="C262" s="406"/>
      <c r="E262" s="22"/>
      <c r="F262" s="4"/>
    </row>
    <row r="263" spans="1:9">
      <c r="A263" s="331" t="s">
        <v>37</v>
      </c>
      <c r="B263" s="314">
        <v>159073.92000000001</v>
      </c>
      <c r="C263" s="406"/>
      <c r="D263" s="141"/>
      <c r="E263" s="78"/>
      <c r="F263" s="147"/>
      <c r="G263" s="143"/>
      <c r="H263" s="143"/>
      <c r="I263" s="143"/>
    </row>
    <row r="264" spans="1:9">
      <c r="A264" s="309" t="s">
        <v>20</v>
      </c>
      <c r="B264" s="310">
        <v>639279.41</v>
      </c>
      <c r="C264" s="406"/>
      <c r="D264" s="141"/>
      <c r="E264" s="78"/>
      <c r="F264" s="147"/>
      <c r="G264" s="143"/>
      <c r="H264" s="143"/>
      <c r="I264" s="143"/>
    </row>
    <row r="265" spans="1:9" ht="15.75" thickBot="1">
      <c r="A265" s="311" t="s">
        <v>22</v>
      </c>
      <c r="B265" s="284"/>
      <c r="C265" s="407"/>
      <c r="D265" s="141"/>
      <c r="E265" s="78"/>
      <c r="F265" s="147"/>
      <c r="G265" s="143"/>
      <c r="H265" s="143"/>
      <c r="I265" s="143"/>
    </row>
    <row r="266" spans="1:9">
      <c r="A266" s="34" t="s">
        <v>26</v>
      </c>
      <c r="B266" s="35">
        <v>461048.77</v>
      </c>
      <c r="C266" s="36" t="s">
        <v>27</v>
      </c>
      <c r="D266" s="141"/>
      <c r="F266" s="26"/>
      <c r="G266" s="143"/>
      <c r="H266" s="143"/>
      <c r="I266" s="143"/>
    </row>
    <row r="267" spans="1:9" ht="15.75" thickBot="1">
      <c r="A267" s="37" t="s">
        <v>28</v>
      </c>
      <c r="B267" s="38">
        <v>461048.77</v>
      </c>
      <c r="C267" s="55" t="s">
        <v>120</v>
      </c>
      <c r="D267" s="141"/>
      <c r="F267" s="26"/>
      <c r="G267" s="143"/>
      <c r="H267" s="143"/>
      <c r="I267" s="143"/>
    </row>
    <row r="268" spans="1:9">
      <c r="A268" s="107"/>
      <c r="B268" s="140"/>
      <c r="C268" s="64"/>
      <c r="D268" s="141"/>
      <c r="E268" s="78"/>
      <c r="F268" s="424"/>
      <c r="G268" s="424"/>
      <c r="H268" s="424"/>
      <c r="I268" s="143"/>
    </row>
    <row r="269" spans="1:9">
      <c r="A269" s="132" t="s">
        <v>121</v>
      </c>
      <c r="B269" s="132" t="s">
        <v>9</v>
      </c>
      <c r="C269" s="44" t="s">
        <v>30</v>
      </c>
      <c r="D269" s="53"/>
      <c r="F269" s="26"/>
      <c r="G269" s="143"/>
      <c r="H269" s="143"/>
      <c r="I269" s="143"/>
    </row>
    <row r="270" spans="1:9">
      <c r="A270" s="131" t="s">
        <v>12</v>
      </c>
      <c r="B270" s="131"/>
      <c r="C270" s="44"/>
      <c r="D270" s="32"/>
      <c r="F270" s="26"/>
      <c r="G270" s="54"/>
      <c r="H270" s="54"/>
      <c r="I270" s="54"/>
    </row>
    <row r="271" spans="1:9">
      <c r="A271" s="74" t="s">
        <v>31</v>
      </c>
      <c r="B271" s="145">
        <f>B272</f>
        <v>3986200</v>
      </c>
      <c r="C271" s="394"/>
      <c r="D271" s="32"/>
      <c r="F271" s="26"/>
      <c r="G271" s="54"/>
      <c r="H271" s="54"/>
      <c r="I271" s="54"/>
    </row>
    <row r="272" spans="1:9">
      <c r="A272" s="58" t="s">
        <v>122</v>
      </c>
      <c r="B272" s="59">
        <v>3986200</v>
      </c>
      <c r="C272" s="395"/>
      <c r="D272" s="32"/>
      <c r="F272" s="26"/>
      <c r="G272" s="54"/>
      <c r="H272" s="54"/>
      <c r="I272" s="54"/>
    </row>
    <row r="273" spans="1:9">
      <c r="A273" s="148" t="s">
        <v>36</v>
      </c>
      <c r="B273" s="59">
        <v>1285200</v>
      </c>
      <c r="C273" s="395"/>
      <c r="D273" s="141"/>
      <c r="F273" s="142"/>
      <c r="G273" s="143"/>
      <c r="H273" s="143"/>
      <c r="I273" s="143"/>
    </row>
    <row r="274" spans="1:9">
      <c r="A274" s="333" t="s">
        <v>123</v>
      </c>
      <c r="B274" s="334">
        <v>-3800</v>
      </c>
      <c r="C274" s="395"/>
      <c r="E274" s="56"/>
      <c r="F274" s="4"/>
    </row>
    <row r="275" spans="1:9">
      <c r="A275" s="331" t="s">
        <v>37</v>
      </c>
      <c r="B275" s="314">
        <v>2545400</v>
      </c>
      <c r="C275" s="395"/>
      <c r="E275" s="22"/>
      <c r="F275" s="4"/>
    </row>
    <row r="276" spans="1:9">
      <c r="A276" s="307" t="s">
        <v>52</v>
      </c>
      <c r="B276" s="308">
        <v>24600</v>
      </c>
      <c r="C276" s="395"/>
      <c r="F276" s="4"/>
    </row>
    <row r="277" spans="1:9">
      <c r="A277" s="309" t="s">
        <v>20</v>
      </c>
      <c r="B277" s="310">
        <v>127200</v>
      </c>
      <c r="C277" s="395"/>
      <c r="F277" s="4"/>
    </row>
    <row r="278" spans="1:9" ht="15.75" thickBot="1">
      <c r="A278" s="311" t="s">
        <v>22</v>
      </c>
      <c r="B278" s="284"/>
      <c r="C278" s="396"/>
      <c r="F278" s="4"/>
    </row>
    <row r="279" spans="1:9">
      <c r="A279" s="34" t="s">
        <v>26</v>
      </c>
      <c r="B279" s="35">
        <v>53400</v>
      </c>
      <c r="C279" s="36" t="s">
        <v>27</v>
      </c>
      <c r="D279" s="53"/>
      <c r="F279" s="4"/>
    </row>
    <row r="280" spans="1:9" ht="15.75" thickBot="1">
      <c r="A280" s="37" t="s">
        <v>28</v>
      </c>
      <c r="B280" s="38">
        <v>53400</v>
      </c>
      <c r="C280" s="55" t="s">
        <v>120</v>
      </c>
      <c r="D280" s="32"/>
      <c r="F280" s="26"/>
      <c r="G280" s="54"/>
      <c r="H280" s="54"/>
      <c r="I280" s="54"/>
    </row>
    <row r="281" spans="1:9">
      <c r="A281" s="107"/>
      <c r="B281" s="140"/>
      <c r="C281" s="64"/>
      <c r="D281" s="32"/>
      <c r="F281" s="26"/>
      <c r="G281" s="54"/>
      <c r="H281" s="54"/>
      <c r="I281" s="54"/>
    </row>
    <row r="282" spans="1:9">
      <c r="A282" s="132" t="s">
        <v>124</v>
      </c>
      <c r="B282" s="132" t="s">
        <v>9</v>
      </c>
      <c r="C282" s="44" t="s">
        <v>30</v>
      </c>
      <c r="D282" s="32"/>
      <c r="F282" s="26"/>
      <c r="G282" s="54"/>
      <c r="H282" s="54"/>
      <c r="I282" s="54"/>
    </row>
    <row r="283" spans="1:9">
      <c r="A283" s="131" t="s">
        <v>12</v>
      </c>
      <c r="B283" s="131"/>
      <c r="C283" s="44"/>
      <c r="D283" s="141"/>
      <c r="F283" s="142"/>
      <c r="G283" s="143"/>
      <c r="H283" s="143"/>
      <c r="I283" s="143"/>
    </row>
    <row r="284" spans="1:9">
      <c r="A284" s="74" t="s">
        <v>31</v>
      </c>
      <c r="B284" s="145">
        <v>1800000</v>
      </c>
      <c r="C284" s="394"/>
      <c r="E284" s="56"/>
      <c r="F284" s="4"/>
    </row>
    <row r="285" spans="1:9">
      <c r="A285" s="58" t="s">
        <v>125</v>
      </c>
      <c r="B285" s="59">
        <v>1800000</v>
      </c>
      <c r="C285" s="395"/>
      <c r="E285" s="22"/>
      <c r="F285" s="4"/>
    </row>
    <row r="286" spans="1:9">
      <c r="A286" s="257" t="s">
        <v>37</v>
      </c>
      <c r="B286" s="262"/>
      <c r="C286" s="395"/>
      <c r="F286" s="4"/>
    </row>
    <row r="287" spans="1:9">
      <c r="A287" s="309" t="s">
        <v>20</v>
      </c>
      <c r="B287" s="335">
        <v>1800000</v>
      </c>
      <c r="C287" s="395"/>
      <c r="F287" s="4"/>
    </row>
    <row r="288" spans="1:9" ht="15.75" thickBot="1">
      <c r="A288" s="311" t="s">
        <v>22</v>
      </c>
      <c r="B288" s="284"/>
      <c r="C288" s="396"/>
      <c r="F288" s="4"/>
    </row>
    <row r="289" spans="1:9">
      <c r="A289" s="34" t="s">
        <v>26</v>
      </c>
      <c r="B289" s="35">
        <v>0</v>
      </c>
      <c r="C289" s="36" t="s">
        <v>27</v>
      </c>
      <c r="F289" s="4"/>
    </row>
    <row r="290" spans="1:9" ht="15.75" thickBot="1">
      <c r="A290" s="37" t="s">
        <v>28</v>
      </c>
      <c r="B290" s="38">
        <v>0</v>
      </c>
      <c r="C290" s="55">
        <v>44742</v>
      </c>
      <c r="F290" s="4"/>
    </row>
    <row r="291" spans="1:9">
      <c r="A291" s="107"/>
      <c r="B291" s="140"/>
      <c r="C291" s="64"/>
      <c r="F291" s="4"/>
    </row>
    <row r="292" spans="1:9">
      <c r="A292" s="131" t="s">
        <v>126</v>
      </c>
      <c r="B292" s="131" t="s">
        <v>9</v>
      </c>
      <c r="C292" s="44" t="s">
        <v>30</v>
      </c>
      <c r="D292" s="53"/>
      <c r="F292" s="4"/>
    </row>
    <row r="293" spans="1:9">
      <c r="A293" s="131" t="s">
        <v>12</v>
      </c>
      <c r="B293" s="131"/>
      <c r="C293" s="44"/>
      <c r="D293" s="32"/>
      <c r="F293" s="26"/>
      <c r="G293" s="54"/>
      <c r="H293" s="54"/>
      <c r="I293" s="54"/>
    </row>
    <row r="294" spans="1:9">
      <c r="A294" s="74" t="s">
        <v>31</v>
      </c>
      <c r="B294" s="145">
        <v>6000000</v>
      </c>
      <c r="C294" s="417"/>
      <c r="D294" s="32"/>
      <c r="F294" s="26"/>
      <c r="G294" s="54"/>
      <c r="H294" s="54"/>
      <c r="I294" s="54"/>
    </row>
    <row r="295" spans="1:9">
      <c r="A295" s="58" t="s">
        <v>127</v>
      </c>
      <c r="B295" s="59">
        <v>6000000</v>
      </c>
      <c r="C295" s="418"/>
      <c r="D295" s="32"/>
      <c r="F295" s="26"/>
      <c r="G295" s="54"/>
      <c r="H295" s="54"/>
      <c r="I295" s="54"/>
    </row>
    <row r="296" spans="1:9">
      <c r="A296" s="257" t="s">
        <v>34</v>
      </c>
      <c r="B296" s="262">
        <v>80000</v>
      </c>
      <c r="C296" s="418"/>
      <c r="D296" s="141"/>
      <c r="F296" s="142"/>
      <c r="G296" s="143"/>
      <c r="H296" s="143"/>
      <c r="I296" s="143"/>
    </row>
    <row r="297" spans="1:9">
      <c r="A297" s="257" t="s">
        <v>35</v>
      </c>
      <c r="B297" s="262">
        <v>3300000</v>
      </c>
      <c r="C297" s="418"/>
      <c r="E297" s="56"/>
      <c r="F297" s="4"/>
    </row>
    <row r="298" spans="1:9">
      <c r="A298" s="257" t="s">
        <v>36</v>
      </c>
      <c r="B298" s="262">
        <v>1230000</v>
      </c>
      <c r="C298" s="418"/>
      <c r="E298" s="22"/>
      <c r="F298" s="4"/>
    </row>
    <row r="299" spans="1:9">
      <c r="A299" s="318" t="s">
        <v>128</v>
      </c>
      <c r="B299" s="336">
        <v>-840000</v>
      </c>
      <c r="C299" s="418"/>
      <c r="F299" s="4"/>
    </row>
    <row r="300" spans="1:9">
      <c r="A300" s="309" t="s">
        <v>20</v>
      </c>
      <c r="B300" s="310">
        <v>550000</v>
      </c>
      <c r="C300" s="418"/>
      <c r="F300" s="4"/>
    </row>
    <row r="301" spans="1:9" ht="15.75" thickBot="1">
      <c r="A301" s="311" t="s">
        <v>22</v>
      </c>
      <c r="B301" s="284"/>
      <c r="C301" s="419"/>
      <c r="F301" s="4"/>
    </row>
    <row r="302" spans="1:9">
      <c r="A302" s="34" t="s">
        <v>26</v>
      </c>
      <c r="B302" s="35">
        <v>560000</v>
      </c>
      <c r="C302" s="36" t="s">
        <v>27</v>
      </c>
      <c r="D302" s="53"/>
      <c r="F302" s="4"/>
    </row>
    <row r="303" spans="1:9" ht="15.75" thickBot="1">
      <c r="A303" s="37" t="s">
        <v>28</v>
      </c>
      <c r="B303" s="38">
        <v>560000</v>
      </c>
      <c r="C303" s="55">
        <v>44561</v>
      </c>
      <c r="D303" s="32"/>
      <c r="F303" s="26"/>
      <c r="G303" s="54"/>
      <c r="H303" s="54"/>
      <c r="I303" s="54"/>
    </row>
    <row r="304" spans="1:9">
      <c r="A304" s="107"/>
      <c r="B304" s="140"/>
      <c r="C304" s="64"/>
      <c r="D304" s="32"/>
      <c r="F304" s="26"/>
      <c r="G304" s="54"/>
      <c r="H304" s="54"/>
      <c r="I304" s="54"/>
    </row>
    <row r="305" spans="1:9">
      <c r="A305" s="132" t="s">
        <v>129</v>
      </c>
      <c r="B305" s="132" t="s">
        <v>9</v>
      </c>
      <c r="C305" s="44" t="s">
        <v>30</v>
      </c>
      <c r="D305" s="32"/>
      <c r="F305" s="26"/>
      <c r="G305" s="54"/>
      <c r="H305" s="54"/>
      <c r="I305" s="54"/>
    </row>
    <row r="306" spans="1:9">
      <c r="A306" s="131" t="s">
        <v>12</v>
      </c>
      <c r="B306" s="131"/>
      <c r="C306" s="44"/>
      <c r="D306" s="141"/>
      <c r="F306" s="142"/>
      <c r="G306" s="143"/>
      <c r="H306" s="143"/>
      <c r="I306" s="143"/>
    </row>
    <row r="307" spans="1:9">
      <c r="A307" s="74" t="s">
        <v>31</v>
      </c>
      <c r="B307" s="145">
        <v>100000</v>
      </c>
      <c r="C307" s="394"/>
      <c r="D307" s="71"/>
      <c r="E307" s="72"/>
      <c r="F307" s="4"/>
    </row>
    <row r="308" spans="1:9">
      <c r="A308" s="58" t="s">
        <v>130</v>
      </c>
      <c r="B308" s="59">
        <v>100000</v>
      </c>
      <c r="C308" s="395"/>
      <c r="E308" s="22"/>
      <c r="F308" s="4"/>
    </row>
    <row r="309" spans="1:9">
      <c r="A309" s="257" t="s">
        <v>37</v>
      </c>
      <c r="B309" s="262">
        <v>0</v>
      </c>
      <c r="C309" s="395"/>
      <c r="D309" s="101"/>
      <c r="E309" s="98"/>
      <c r="F309" s="4"/>
    </row>
    <row r="310" spans="1:9">
      <c r="A310" s="309" t="s">
        <v>20</v>
      </c>
      <c r="B310" s="310">
        <v>100000</v>
      </c>
      <c r="C310" s="395"/>
      <c r="D310" s="101"/>
      <c r="E310" s="98"/>
      <c r="F310" s="4"/>
    </row>
    <row r="311" spans="1:9" ht="15.75" thickBot="1">
      <c r="A311" s="311" t="s">
        <v>22</v>
      </c>
      <c r="B311" s="284"/>
      <c r="C311" s="396"/>
      <c r="F311" s="4"/>
    </row>
    <row r="312" spans="1:9">
      <c r="A312" s="34" t="s">
        <v>26</v>
      </c>
      <c r="B312" s="35">
        <v>50000</v>
      </c>
      <c r="C312" s="36" t="s">
        <v>27</v>
      </c>
      <c r="D312" s="32"/>
      <c r="F312" s="26"/>
      <c r="G312" s="54"/>
      <c r="H312" s="54"/>
      <c r="I312" s="54"/>
    </row>
    <row r="313" spans="1:9" ht="15.75" thickBot="1">
      <c r="A313" s="37" t="s">
        <v>28</v>
      </c>
      <c r="B313" s="38">
        <v>0</v>
      </c>
      <c r="C313" s="55">
        <v>44561</v>
      </c>
      <c r="D313" s="32"/>
      <c r="F313" s="26"/>
      <c r="G313" s="54"/>
      <c r="H313" s="54"/>
      <c r="I313" s="54"/>
    </row>
    <row r="314" spans="1:9">
      <c r="A314" s="107"/>
      <c r="B314" s="140"/>
      <c r="C314" s="64"/>
      <c r="D314" s="32"/>
      <c r="F314" s="26"/>
      <c r="G314" s="54"/>
      <c r="H314" s="54"/>
      <c r="I314" s="54"/>
    </row>
    <row r="315" spans="1:9">
      <c r="A315" s="132" t="s">
        <v>131</v>
      </c>
      <c r="B315" s="132" t="s">
        <v>9</v>
      </c>
      <c r="C315" s="149" t="s">
        <v>10</v>
      </c>
      <c r="D315" s="32"/>
      <c r="F315" s="26"/>
      <c r="G315" s="54"/>
      <c r="H315" s="54"/>
      <c r="I315" s="54"/>
    </row>
    <row r="316" spans="1:9">
      <c r="A316" s="131" t="s">
        <v>12</v>
      </c>
      <c r="B316" s="131"/>
      <c r="C316" s="44"/>
      <c r="D316" s="141"/>
      <c r="F316" s="142"/>
      <c r="G316" s="143"/>
      <c r="H316" s="143"/>
      <c r="I316" s="143"/>
    </row>
    <row r="317" spans="1:9">
      <c r="A317" s="74" t="s">
        <v>31</v>
      </c>
      <c r="B317" s="150">
        <v>10000000</v>
      </c>
      <c r="C317" s="420" t="s">
        <v>132</v>
      </c>
      <c r="E317" s="56"/>
    </row>
    <row r="318" spans="1:9">
      <c r="A318" s="58" t="s">
        <v>133</v>
      </c>
      <c r="B318" s="150">
        <v>10000000</v>
      </c>
      <c r="C318" s="421"/>
      <c r="E318" s="22"/>
      <c r="F318" s="4"/>
    </row>
    <row r="319" spans="1:9">
      <c r="A319" s="257" t="s">
        <v>37</v>
      </c>
      <c r="B319" s="337">
        <v>0</v>
      </c>
      <c r="C319" s="421"/>
    </row>
    <row r="320" spans="1:9">
      <c r="A320" s="85" t="s">
        <v>67</v>
      </c>
      <c r="B320" s="86">
        <v>10000000</v>
      </c>
      <c r="C320" s="421"/>
      <c r="D320" s="49"/>
      <c r="G320" s="50"/>
      <c r="H320" s="50"/>
      <c r="I320" s="50"/>
    </row>
    <row r="321" spans="1:9" ht="15.75" thickBot="1">
      <c r="A321" s="309" t="s">
        <v>20</v>
      </c>
      <c r="B321" s="338">
        <f>B317-B320</f>
        <v>0</v>
      </c>
      <c r="C321" s="422"/>
    </row>
    <row r="322" spans="1:9">
      <c r="A322" s="34" t="s">
        <v>26</v>
      </c>
      <c r="B322" s="35">
        <v>0</v>
      </c>
      <c r="C322" s="151" t="s">
        <v>10</v>
      </c>
    </row>
    <row r="323" spans="1:9" ht="15.75" thickBot="1">
      <c r="A323" s="37" t="s">
        <v>28</v>
      </c>
      <c r="B323" s="38">
        <v>0</v>
      </c>
      <c r="C323" s="55"/>
    </row>
    <row r="324" spans="1:9">
      <c r="A324" s="107"/>
      <c r="B324" s="140"/>
      <c r="C324" s="64"/>
    </row>
    <row r="325" spans="1:9">
      <c r="A325" s="131" t="s">
        <v>134</v>
      </c>
      <c r="B325" s="131" t="s">
        <v>9</v>
      </c>
      <c r="C325" s="44" t="s">
        <v>30</v>
      </c>
      <c r="D325" s="53"/>
    </row>
    <row r="326" spans="1:9">
      <c r="A326" s="131" t="s">
        <v>12</v>
      </c>
      <c r="B326" s="131"/>
      <c r="C326" s="44"/>
      <c r="D326" s="32"/>
      <c r="F326" s="26"/>
      <c r="G326" s="54"/>
      <c r="H326" s="54"/>
      <c r="I326" s="54"/>
    </row>
    <row r="327" spans="1:9">
      <c r="A327" s="46" t="s">
        <v>31</v>
      </c>
      <c r="B327" s="47">
        <f>B328</f>
        <v>14530000</v>
      </c>
      <c r="C327" s="410"/>
      <c r="D327" s="32"/>
      <c r="F327" s="26"/>
      <c r="G327" s="54"/>
      <c r="H327" s="54"/>
      <c r="I327" s="54"/>
    </row>
    <row r="328" spans="1:9">
      <c r="A328" s="23" t="s">
        <v>135</v>
      </c>
      <c r="B328" s="24">
        <v>14530000</v>
      </c>
      <c r="C328" s="397"/>
      <c r="D328" s="32"/>
      <c r="F328" s="26"/>
      <c r="G328" s="54"/>
      <c r="H328" s="54"/>
      <c r="I328" s="54"/>
    </row>
    <row r="329" spans="1:9">
      <c r="A329" s="235" t="s">
        <v>36</v>
      </c>
      <c r="B329" s="246">
        <v>4310000</v>
      </c>
      <c r="C329" s="397"/>
      <c r="D329" s="141"/>
      <c r="F329" s="142"/>
      <c r="G329" s="143"/>
      <c r="H329" s="143"/>
      <c r="I329" s="143"/>
    </row>
    <row r="330" spans="1:9">
      <c r="A330" s="331" t="s">
        <v>37</v>
      </c>
      <c r="B330" s="339">
        <v>9090000</v>
      </c>
      <c r="C330" s="397"/>
      <c r="E330" s="56"/>
    </row>
    <row r="331" spans="1:9">
      <c r="A331" s="340" t="s">
        <v>96</v>
      </c>
      <c r="B331" s="341">
        <v>-820000</v>
      </c>
      <c r="C331" s="397"/>
      <c r="E331" s="22"/>
      <c r="F331" s="4"/>
    </row>
    <row r="332" spans="1:9">
      <c r="A332" s="342" t="s">
        <v>52</v>
      </c>
      <c r="B332" s="343">
        <v>30000</v>
      </c>
      <c r="C332" s="397"/>
    </row>
    <row r="333" spans="1:9">
      <c r="A333" s="309" t="s">
        <v>20</v>
      </c>
      <c r="B333" s="252">
        <v>280000</v>
      </c>
      <c r="C333" s="397"/>
    </row>
    <row r="334" spans="1:9" ht="15.75" thickBot="1">
      <c r="A334" s="242" t="s">
        <v>22</v>
      </c>
      <c r="B334" s="287"/>
      <c r="C334" s="397"/>
    </row>
    <row r="335" spans="1:9">
      <c r="A335" s="34" t="s">
        <v>26</v>
      </c>
      <c r="B335" s="35">
        <v>310000</v>
      </c>
      <c r="C335" s="36" t="s">
        <v>27</v>
      </c>
    </row>
    <row r="336" spans="1:9" ht="15.75" thickBot="1">
      <c r="A336" s="37" t="s">
        <v>28</v>
      </c>
      <c r="B336" s="38">
        <v>220000</v>
      </c>
      <c r="C336" s="55" t="s">
        <v>136</v>
      </c>
      <c r="D336" s="53"/>
    </row>
    <row r="337" spans="1:9">
      <c r="A337" s="107"/>
      <c r="B337" s="140"/>
      <c r="C337" s="64"/>
      <c r="D337" s="32"/>
      <c r="F337" s="26"/>
      <c r="G337" s="54"/>
      <c r="H337" s="54"/>
      <c r="I337" s="54"/>
    </row>
    <row r="338" spans="1:9">
      <c r="A338" s="131" t="s">
        <v>137</v>
      </c>
      <c r="B338" s="131" t="s">
        <v>9</v>
      </c>
      <c r="C338" s="44" t="s">
        <v>30</v>
      </c>
      <c r="D338" s="32"/>
      <c r="F338" s="26"/>
      <c r="G338" s="54"/>
      <c r="H338" s="54"/>
      <c r="I338" s="54"/>
    </row>
    <row r="339" spans="1:9">
      <c r="A339" s="131" t="s">
        <v>12</v>
      </c>
      <c r="B339" s="131"/>
      <c r="C339" s="44"/>
      <c r="D339" s="32"/>
      <c r="F339" s="26"/>
      <c r="G339" s="54"/>
      <c r="H339" s="54"/>
      <c r="I339" s="54"/>
    </row>
    <row r="340" spans="1:9">
      <c r="A340" s="46" t="s">
        <v>31</v>
      </c>
      <c r="B340" s="47">
        <f>B341</f>
        <v>5000000</v>
      </c>
      <c r="C340" s="410"/>
      <c r="D340" s="141"/>
      <c r="F340" s="142"/>
      <c r="G340" s="143"/>
      <c r="H340" s="143"/>
      <c r="I340" s="143"/>
    </row>
    <row r="341" spans="1:9">
      <c r="A341" s="23" t="s">
        <v>138</v>
      </c>
      <c r="B341" s="24">
        <f>2700000+2300000</f>
        <v>5000000</v>
      </c>
      <c r="C341" s="397"/>
      <c r="E341" s="56"/>
    </row>
    <row r="342" spans="1:9">
      <c r="A342" s="235" t="s">
        <v>36</v>
      </c>
      <c r="B342" s="236">
        <v>3840000</v>
      </c>
      <c r="C342" s="397"/>
      <c r="E342" s="22"/>
      <c r="F342" s="4"/>
    </row>
    <row r="343" spans="1:9">
      <c r="A343" s="247" t="s">
        <v>37</v>
      </c>
      <c r="B343" s="339">
        <v>960000</v>
      </c>
      <c r="C343" s="397"/>
    </row>
    <row r="344" spans="1:9">
      <c r="A344" s="344" t="s">
        <v>20</v>
      </c>
      <c r="B344" s="345">
        <v>200000</v>
      </c>
      <c r="C344" s="397"/>
    </row>
    <row r="345" spans="1:9" ht="15.75" thickBot="1">
      <c r="A345" s="242" t="s">
        <v>22</v>
      </c>
      <c r="B345" s="287"/>
      <c r="C345" s="397"/>
    </row>
    <row r="346" spans="1:9">
      <c r="A346" s="34" t="s">
        <v>26</v>
      </c>
      <c r="B346" s="35">
        <v>80000</v>
      </c>
      <c r="C346" s="36" t="s">
        <v>27</v>
      </c>
    </row>
    <row r="347" spans="1:9" ht="15.75" thickBot="1">
      <c r="A347" s="37" t="s">
        <v>28</v>
      </c>
      <c r="B347" s="38">
        <v>80000</v>
      </c>
      <c r="C347" s="55" t="s">
        <v>136</v>
      </c>
    </row>
    <row r="348" spans="1:9">
      <c r="A348" s="107"/>
      <c r="B348" s="140"/>
      <c r="C348" s="64"/>
    </row>
    <row r="349" spans="1:9">
      <c r="A349" s="132" t="s">
        <v>139</v>
      </c>
      <c r="B349" s="132" t="s">
        <v>9</v>
      </c>
      <c r="C349" s="44" t="s">
        <v>30</v>
      </c>
      <c r="D349" s="53"/>
    </row>
    <row r="350" spans="1:9">
      <c r="A350" s="131" t="s">
        <v>12</v>
      </c>
      <c r="B350" s="131"/>
      <c r="C350" s="44"/>
      <c r="D350" s="32"/>
      <c r="F350" s="26"/>
      <c r="G350" s="54"/>
      <c r="H350" s="54"/>
      <c r="I350" s="54"/>
    </row>
    <row r="351" spans="1:9">
      <c r="A351" s="46" t="s">
        <v>31</v>
      </c>
      <c r="B351" s="47">
        <f>B352</f>
        <v>23302200</v>
      </c>
      <c r="C351" s="410" t="s">
        <v>140</v>
      </c>
      <c r="D351" s="32"/>
      <c r="F351" s="26"/>
      <c r="G351" s="54"/>
      <c r="H351" s="54"/>
      <c r="I351" s="54"/>
    </row>
    <row r="352" spans="1:9">
      <c r="A352" s="23" t="s">
        <v>141</v>
      </c>
      <c r="B352" s="24">
        <v>23302200</v>
      </c>
      <c r="C352" s="397"/>
      <c r="D352" s="32"/>
      <c r="F352" s="26"/>
      <c r="G352" s="54"/>
      <c r="H352" s="54"/>
      <c r="I352" s="54"/>
    </row>
    <row r="353" spans="1:9">
      <c r="A353" s="27" t="s">
        <v>35</v>
      </c>
      <c r="B353" s="24">
        <v>15750677.17</v>
      </c>
      <c r="C353" s="397"/>
    </row>
    <row r="354" spans="1:9">
      <c r="A354" s="152" t="s">
        <v>36</v>
      </c>
      <c r="B354" s="153">
        <v>5986235.7999999998</v>
      </c>
      <c r="C354" s="397"/>
      <c r="E354" s="56"/>
    </row>
    <row r="355" spans="1:9">
      <c r="A355" s="247" t="s">
        <v>37</v>
      </c>
      <c r="B355" s="339">
        <v>180000</v>
      </c>
      <c r="C355" s="397"/>
      <c r="E355" s="22"/>
      <c r="F355" s="4"/>
    </row>
    <row r="356" spans="1:9">
      <c r="A356" s="346" t="s">
        <v>142</v>
      </c>
      <c r="B356" s="347">
        <v>-455287.03</v>
      </c>
      <c r="C356" s="397"/>
    </row>
    <row r="357" spans="1:9">
      <c r="A357" s="344" t="s">
        <v>20</v>
      </c>
      <c r="B357" s="345">
        <v>170000</v>
      </c>
      <c r="C357" s="397"/>
    </row>
    <row r="358" spans="1:9" ht="15.75" thickBot="1">
      <c r="A358" s="242" t="s">
        <v>22</v>
      </c>
      <c r="B358" s="287"/>
      <c r="C358" s="397"/>
    </row>
    <row r="359" spans="1:9">
      <c r="A359" s="34" t="s">
        <v>26</v>
      </c>
      <c r="B359" s="35">
        <v>30000</v>
      </c>
      <c r="C359" s="36" t="s">
        <v>27</v>
      </c>
    </row>
    <row r="360" spans="1:9" ht="15.75" thickBot="1">
      <c r="A360" s="37" t="s">
        <v>28</v>
      </c>
      <c r="B360" s="38">
        <v>30000</v>
      </c>
      <c r="C360" s="55" t="s">
        <v>120</v>
      </c>
    </row>
    <row r="361" spans="1:9">
      <c r="A361" s="154"/>
      <c r="B361" s="140"/>
      <c r="C361" s="155"/>
    </row>
    <row r="362" spans="1:9" ht="25.5">
      <c r="A362" s="132" t="s">
        <v>143</v>
      </c>
      <c r="B362" s="156" t="s">
        <v>9</v>
      </c>
      <c r="C362" s="44" t="s">
        <v>30</v>
      </c>
      <c r="D362" s="25"/>
    </row>
    <row r="363" spans="1:9">
      <c r="A363" s="131" t="s">
        <v>12</v>
      </c>
      <c r="B363" s="131"/>
      <c r="C363" s="44"/>
      <c r="D363" s="53"/>
    </row>
    <row r="364" spans="1:9">
      <c r="A364" s="46" t="s">
        <v>31</v>
      </c>
      <c r="B364" s="47">
        <f>B365</f>
        <v>19425000</v>
      </c>
      <c r="C364" s="397"/>
      <c r="D364" s="32"/>
      <c r="F364" s="26"/>
      <c r="G364" s="54"/>
      <c r="H364" s="54"/>
      <c r="I364" s="54"/>
    </row>
    <row r="365" spans="1:9">
      <c r="A365" s="23" t="s">
        <v>144</v>
      </c>
      <c r="B365" s="24">
        <v>19425000</v>
      </c>
      <c r="C365" s="397"/>
      <c r="D365" s="32"/>
      <c r="F365" s="26"/>
      <c r="G365" s="54"/>
      <c r="H365" s="54"/>
      <c r="I365" s="54"/>
    </row>
    <row r="366" spans="1:9">
      <c r="A366" s="235" t="s">
        <v>35</v>
      </c>
      <c r="B366" s="236">
        <v>0</v>
      </c>
      <c r="C366" s="397"/>
      <c r="D366" s="32"/>
      <c r="F366" s="26"/>
      <c r="G366" s="54"/>
      <c r="H366" s="54"/>
      <c r="I366" s="54"/>
    </row>
    <row r="367" spans="1:9">
      <c r="A367" s="245" t="s">
        <v>36</v>
      </c>
      <c r="B367" s="246">
        <v>1239162.1299999999</v>
      </c>
      <c r="C367" s="397"/>
    </row>
    <row r="368" spans="1:9">
      <c r="A368" s="247" t="s">
        <v>37</v>
      </c>
      <c r="B368" s="339">
        <v>523851.23</v>
      </c>
      <c r="C368" s="397"/>
      <c r="E368" s="56"/>
      <c r="F368" s="4"/>
    </row>
    <row r="369" spans="1:9">
      <c r="A369" s="247" t="s">
        <v>62</v>
      </c>
      <c r="B369" s="347">
        <v>-2500000</v>
      </c>
      <c r="C369" s="397"/>
      <c r="E369" s="22"/>
      <c r="F369" s="4"/>
    </row>
    <row r="370" spans="1:9">
      <c r="A370" s="323" t="s">
        <v>52</v>
      </c>
      <c r="B370" s="324">
        <v>10056.49</v>
      </c>
      <c r="C370" s="397"/>
      <c r="F370" s="4"/>
    </row>
    <row r="371" spans="1:9">
      <c r="A371" s="325" t="s">
        <v>20</v>
      </c>
      <c r="B371" s="348">
        <v>15151930.15</v>
      </c>
      <c r="C371" s="397"/>
      <c r="F371" s="4"/>
    </row>
    <row r="372" spans="1:9" ht="15.75" thickBot="1">
      <c r="A372" s="242" t="s">
        <v>22</v>
      </c>
      <c r="B372" s="287"/>
      <c r="C372" s="397"/>
      <c r="F372" s="4"/>
    </row>
    <row r="373" spans="1:9">
      <c r="A373" s="34" t="s">
        <v>26</v>
      </c>
      <c r="B373" s="35">
        <v>351628.15</v>
      </c>
      <c r="C373" s="36" t="s">
        <v>27</v>
      </c>
      <c r="F373" s="4"/>
    </row>
    <row r="374" spans="1:9" ht="15.75" thickBot="1">
      <c r="A374" s="37" t="s">
        <v>28</v>
      </c>
      <c r="B374" s="38">
        <v>10056.49</v>
      </c>
      <c r="C374" s="55">
        <v>44742</v>
      </c>
      <c r="F374" s="4"/>
    </row>
    <row r="375" spans="1:9">
      <c r="A375" s="154"/>
      <c r="B375" s="140"/>
      <c r="C375" s="155"/>
      <c r="F375" s="4"/>
    </row>
    <row r="376" spans="1:9">
      <c r="A376" s="157" t="s">
        <v>145</v>
      </c>
      <c r="B376" s="157" t="s">
        <v>9</v>
      </c>
      <c r="C376" s="44" t="s">
        <v>30</v>
      </c>
      <c r="F376" s="4"/>
    </row>
    <row r="377" spans="1:9">
      <c r="A377" s="131" t="s">
        <v>12</v>
      </c>
      <c r="B377" s="131"/>
      <c r="C377" s="44"/>
      <c r="D377" s="53"/>
      <c r="F377" s="4"/>
    </row>
    <row r="378" spans="1:9">
      <c r="A378" s="46" t="s">
        <v>31</v>
      </c>
      <c r="B378" s="47">
        <f>B379+B380</f>
        <v>4040000</v>
      </c>
      <c r="C378" s="410"/>
      <c r="D378" s="32"/>
      <c r="F378" s="26"/>
      <c r="G378" s="54"/>
      <c r="H378" s="54"/>
      <c r="I378" s="54"/>
    </row>
    <row r="379" spans="1:9">
      <c r="A379" s="23" t="s">
        <v>146</v>
      </c>
      <c r="B379" s="24">
        <v>500000</v>
      </c>
      <c r="C379" s="397"/>
      <c r="D379" s="32"/>
      <c r="F379" s="26"/>
      <c r="G379" s="54"/>
      <c r="H379" s="54"/>
      <c r="I379" s="54"/>
    </row>
    <row r="380" spans="1:9">
      <c r="A380" s="23" t="s">
        <v>147</v>
      </c>
      <c r="B380" s="24">
        <v>3540000</v>
      </c>
      <c r="C380" s="397"/>
      <c r="D380" s="32"/>
      <c r="F380" s="26"/>
      <c r="G380" s="54"/>
      <c r="H380" s="54"/>
      <c r="I380" s="54"/>
    </row>
    <row r="381" spans="1:9">
      <c r="A381" s="235" t="s">
        <v>34</v>
      </c>
      <c r="B381" s="236">
        <v>0</v>
      </c>
      <c r="C381" s="397"/>
      <c r="D381" s="32"/>
      <c r="E381" s="78"/>
      <c r="F381" s="79"/>
      <c r="G381" s="80"/>
      <c r="H381" s="80"/>
      <c r="I381" s="80"/>
    </row>
    <row r="382" spans="1:9">
      <c r="A382" s="245" t="s">
        <v>148</v>
      </c>
      <c r="B382" s="246">
        <v>883750</v>
      </c>
      <c r="C382" s="397"/>
      <c r="E382" s="56"/>
      <c r="F382" s="4"/>
    </row>
    <row r="383" spans="1:9">
      <c r="A383" s="245" t="s">
        <v>149</v>
      </c>
      <c r="B383" s="246">
        <v>1641250</v>
      </c>
      <c r="C383" s="397"/>
      <c r="E383" s="22"/>
      <c r="F383" s="4"/>
    </row>
    <row r="384" spans="1:9">
      <c r="A384" s="247" t="s">
        <v>37</v>
      </c>
      <c r="B384" s="248">
        <v>883750</v>
      </c>
      <c r="C384" s="397"/>
      <c r="F384" s="4"/>
    </row>
    <row r="385" spans="1:9">
      <c r="A385" s="325" t="s">
        <v>20</v>
      </c>
      <c r="B385" s="348">
        <v>631250</v>
      </c>
      <c r="C385" s="397"/>
      <c r="F385" s="4"/>
    </row>
    <row r="386" spans="1:9" ht="15.75" thickBot="1">
      <c r="A386" s="242" t="s">
        <v>22</v>
      </c>
      <c r="B386" s="287"/>
      <c r="C386" s="397"/>
      <c r="D386" s="53"/>
      <c r="F386" s="4"/>
    </row>
    <row r="387" spans="1:9">
      <c r="A387" s="34" t="s">
        <v>26</v>
      </c>
      <c r="B387" s="35">
        <v>505000</v>
      </c>
      <c r="C387" s="36" t="s">
        <v>27</v>
      </c>
      <c r="D387" s="32"/>
      <c r="F387" s="26"/>
      <c r="G387" s="54"/>
      <c r="H387" s="54"/>
      <c r="I387" s="54"/>
    </row>
    <row r="388" spans="1:9" ht="15.75" thickBot="1">
      <c r="A388" s="37" t="s">
        <v>28</v>
      </c>
      <c r="B388" s="38">
        <v>505000</v>
      </c>
      <c r="C388" s="55" t="s">
        <v>120</v>
      </c>
      <c r="D388" s="32"/>
      <c r="F388" s="26"/>
      <c r="G388" s="54"/>
      <c r="H388" s="54"/>
      <c r="I388" s="54"/>
    </row>
    <row r="389" spans="1:9">
      <c r="A389" s="93"/>
      <c r="B389" s="77"/>
      <c r="C389" s="64"/>
      <c r="D389" s="32"/>
      <c r="F389" s="26"/>
      <c r="G389" s="54"/>
      <c r="H389" s="54"/>
      <c r="I389" s="54"/>
    </row>
    <row r="390" spans="1:9">
      <c r="A390" s="158" t="s">
        <v>150</v>
      </c>
      <c r="B390" s="158" t="s">
        <v>9</v>
      </c>
      <c r="C390" s="44" t="s">
        <v>30</v>
      </c>
      <c r="D390" s="32"/>
      <c r="F390" s="26"/>
      <c r="G390" s="54"/>
      <c r="H390" s="54"/>
      <c r="I390" s="54"/>
    </row>
    <row r="391" spans="1:9">
      <c r="A391" s="131" t="s">
        <v>12</v>
      </c>
      <c r="B391" s="131"/>
      <c r="C391" s="44"/>
      <c r="E391" s="137"/>
      <c r="F391" s="4"/>
    </row>
    <row r="392" spans="1:9">
      <c r="A392" s="46" t="s">
        <v>31</v>
      </c>
      <c r="B392" s="47">
        <v>1680000</v>
      </c>
      <c r="C392" s="410"/>
      <c r="E392" s="22"/>
      <c r="F392" s="4"/>
    </row>
    <row r="393" spans="1:9">
      <c r="A393" s="84" t="s">
        <v>69</v>
      </c>
      <c r="B393" s="24">
        <v>1680000</v>
      </c>
      <c r="C393" s="397"/>
      <c r="F393" s="4"/>
    </row>
    <row r="394" spans="1:9">
      <c r="A394" s="325" t="s">
        <v>20</v>
      </c>
      <c r="B394" s="348">
        <v>1680000</v>
      </c>
      <c r="C394" s="397"/>
      <c r="F394" s="4"/>
    </row>
    <row r="395" spans="1:9" ht="15.75" thickBot="1">
      <c r="A395" s="242" t="s">
        <v>22</v>
      </c>
      <c r="B395" s="287"/>
      <c r="C395" s="397"/>
      <c r="D395" s="53"/>
      <c r="F395" s="4"/>
    </row>
    <row r="396" spans="1:9">
      <c r="A396" s="34" t="s">
        <v>26</v>
      </c>
      <c r="B396" s="35">
        <v>815435.06</v>
      </c>
      <c r="C396" s="36" t="s">
        <v>27</v>
      </c>
      <c r="D396" s="32"/>
      <c r="F396" s="26"/>
      <c r="G396" s="54"/>
      <c r="H396" s="54"/>
      <c r="I396" s="54"/>
    </row>
    <row r="397" spans="1:9" ht="15.75" thickBot="1">
      <c r="A397" s="37" t="s">
        <v>28</v>
      </c>
      <c r="B397" s="38">
        <v>815435.06</v>
      </c>
      <c r="C397" s="55">
        <v>44742</v>
      </c>
      <c r="D397" s="32"/>
      <c r="F397" s="26"/>
      <c r="G397" s="54"/>
      <c r="H397" s="54"/>
      <c r="I397" s="54"/>
    </row>
    <row r="398" spans="1:9">
      <c r="A398" s="85"/>
      <c r="B398" s="86"/>
      <c r="C398" s="128"/>
      <c r="D398" s="32"/>
      <c r="F398" s="26"/>
      <c r="G398" s="54"/>
      <c r="H398" s="54"/>
      <c r="I398" s="54"/>
    </row>
    <row r="399" spans="1:9">
      <c r="A399" s="157" t="s">
        <v>151</v>
      </c>
      <c r="B399" s="132" t="s">
        <v>9</v>
      </c>
      <c r="C399" s="44" t="s">
        <v>30</v>
      </c>
      <c r="D399" s="103"/>
      <c r="E399" s="98"/>
      <c r="F399" s="159"/>
      <c r="G399" s="160"/>
      <c r="H399" s="160"/>
      <c r="I399" s="160"/>
    </row>
    <row r="400" spans="1:9">
      <c r="A400" s="131" t="s">
        <v>12</v>
      </c>
      <c r="B400" s="131"/>
      <c r="C400" s="44"/>
      <c r="E400" s="137"/>
      <c r="F400" s="4"/>
    </row>
    <row r="401" spans="1:9">
      <c r="A401" s="46" t="s">
        <v>31</v>
      </c>
      <c r="B401" s="47">
        <v>512366.4</v>
      </c>
      <c r="C401" s="415"/>
      <c r="E401" s="22"/>
      <c r="F401" s="4"/>
    </row>
    <row r="402" spans="1:9">
      <c r="A402" s="84" t="s">
        <v>91</v>
      </c>
      <c r="B402" s="47">
        <v>512366.4</v>
      </c>
      <c r="C402" s="415"/>
      <c r="F402" s="4"/>
    </row>
    <row r="403" spans="1:9">
      <c r="A403" s="325" t="s">
        <v>20</v>
      </c>
      <c r="B403" s="348">
        <f>B401</f>
        <v>512366.4</v>
      </c>
      <c r="C403" s="415"/>
      <c r="F403" s="4"/>
    </row>
    <row r="404" spans="1:9" ht="15.75" thickBot="1">
      <c r="A404" s="242" t="s">
        <v>22</v>
      </c>
      <c r="B404" s="243"/>
      <c r="C404" s="161"/>
      <c r="D404" s="49"/>
      <c r="F404" s="4"/>
      <c r="G404" s="50"/>
      <c r="H404" s="50"/>
      <c r="I404" s="50"/>
    </row>
    <row r="405" spans="1:9">
      <c r="A405" s="34" t="s">
        <v>26</v>
      </c>
      <c r="B405" s="35">
        <v>0</v>
      </c>
      <c r="C405" s="36" t="s">
        <v>27</v>
      </c>
      <c r="D405" s="53"/>
      <c r="F405" s="4"/>
    </row>
    <row r="406" spans="1:9" ht="15.75" thickBot="1">
      <c r="A406" s="37" t="s">
        <v>28</v>
      </c>
      <c r="B406" s="38">
        <v>0</v>
      </c>
      <c r="C406" s="55">
        <v>44561</v>
      </c>
      <c r="D406" s="32"/>
      <c r="F406" s="26"/>
      <c r="G406" s="54"/>
      <c r="H406" s="54"/>
      <c r="I406" s="54"/>
    </row>
    <row r="407" spans="1:9">
      <c r="A407" s="85"/>
      <c r="B407" s="86"/>
      <c r="C407" s="128"/>
      <c r="D407" s="32"/>
      <c r="F407" s="26"/>
      <c r="G407" s="54"/>
      <c r="H407" s="54"/>
      <c r="I407" s="54"/>
    </row>
    <row r="408" spans="1:9">
      <c r="A408" s="131" t="s">
        <v>152</v>
      </c>
      <c r="B408" s="131" t="s">
        <v>9</v>
      </c>
      <c r="C408" s="44" t="s">
        <v>30</v>
      </c>
      <c r="D408" s="32"/>
      <c r="F408" s="26"/>
      <c r="G408" s="54"/>
      <c r="H408" s="54"/>
      <c r="I408" s="54"/>
    </row>
    <row r="409" spans="1:9">
      <c r="A409" s="131" t="s">
        <v>12</v>
      </c>
      <c r="B409" s="131"/>
      <c r="C409" s="44"/>
      <c r="D409" s="32"/>
      <c r="F409" s="26"/>
      <c r="G409" s="54"/>
      <c r="H409" s="54"/>
      <c r="I409" s="54"/>
    </row>
    <row r="410" spans="1:9">
      <c r="A410" s="46" t="s">
        <v>31</v>
      </c>
      <c r="B410" s="47">
        <v>1200000</v>
      </c>
      <c r="C410" s="410"/>
      <c r="E410" s="137"/>
      <c r="F410" s="4"/>
    </row>
    <row r="411" spans="1:9">
      <c r="A411" s="23" t="s">
        <v>153</v>
      </c>
      <c r="B411" s="24"/>
      <c r="C411" s="397"/>
      <c r="D411" s="1" t="s">
        <v>154</v>
      </c>
      <c r="E411" s="22"/>
      <c r="F411" s="4"/>
    </row>
    <row r="412" spans="1:9">
      <c r="A412" s="238" t="s">
        <v>37</v>
      </c>
      <c r="B412" s="236">
        <v>0</v>
      </c>
      <c r="C412" s="397"/>
      <c r="D412" s="1" t="s">
        <v>155</v>
      </c>
      <c r="F412" s="4"/>
    </row>
    <row r="413" spans="1:9">
      <c r="A413" s="344" t="s">
        <v>20</v>
      </c>
      <c r="B413" s="345">
        <f>B410</f>
        <v>1200000</v>
      </c>
      <c r="C413" s="397"/>
      <c r="D413" s="162">
        <v>7930000</v>
      </c>
      <c r="F413" s="4"/>
    </row>
    <row r="414" spans="1:9" ht="15.75" thickBot="1">
      <c r="A414" s="242" t="s">
        <v>22</v>
      </c>
      <c r="B414" s="287"/>
      <c r="C414" s="397"/>
      <c r="D414" s="53"/>
      <c r="F414" s="4"/>
    </row>
    <row r="415" spans="1:9">
      <c r="A415" s="34" t="s">
        <v>26</v>
      </c>
      <c r="B415" s="35">
        <v>0</v>
      </c>
      <c r="C415" s="36" t="s">
        <v>27</v>
      </c>
      <c r="D415" s="32"/>
      <c r="F415" s="26"/>
      <c r="G415" s="54"/>
      <c r="H415" s="54"/>
      <c r="I415" s="54"/>
    </row>
    <row r="416" spans="1:9" ht="15.75" thickBot="1">
      <c r="A416" s="37" t="s">
        <v>28</v>
      </c>
      <c r="B416" s="38">
        <v>0</v>
      </c>
      <c r="C416" s="55">
        <v>44742</v>
      </c>
      <c r="D416" s="32"/>
      <c r="F416" s="26"/>
      <c r="G416" s="54"/>
      <c r="H416" s="54"/>
      <c r="I416" s="54"/>
    </row>
    <row r="417" spans="1:9">
      <c r="A417" s="93"/>
      <c r="B417" s="77"/>
      <c r="C417" s="64"/>
      <c r="D417" s="32"/>
      <c r="F417" s="26"/>
      <c r="G417" s="54"/>
      <c r="H417" s="54"/>
      <c r="I417" s="54"/>
    </row>
    <row r="418" spans="1:9" ht="25.5">
      <c r="A418" s="132" t="s">
        <v>156</v>
      </c>
      <c r="B418" s="157" t="s">
        <v>9</v>
      </c>
      <c r="C418" s="44" t="s">
        <v>30</v>
      </c>
      <c r="D418" s="103"/>
      <c r="E418" s="98"/>
      <c r="F418" s="159"/>
      <c r="G418" s="160"/>
      <c r="H418" s="160"/>
      <c r="I418" s="160"/>
    </row>
    <row r="419" spans="1:9">
      <c r="A419" s="416" t="s">
        <v>157</v>
      </c>
      <c r="B419" s="416"/>
      <c r="C419" s="163"/>
      <c r="D419" s="14"/>
      <c r="E419" s="87"/>
      <c r="F419" s="88"/>
      <c r="G419" s="89"/>
      <c r="H419" s="89"/>
      <c r="I419" s="89"/>
    </row>
    <row r="420" spans="1:9">
      <c r="A420" s="46" t="s">
        <v>31</v>
      </c>
      <c r="B420" s="47">
        <v>8530000</v>
      </c>
      <c r="C420" s="410"/>
      <c r="E420" s="137"/>
    </row>
    <row r="421" spans="1:9">
      <c r="A421" s="288" t="s">
        <v>69</v>
      </c>
      <c r="B421" s="244">
        <v>8530000</v>
      </c>
      <c r="C421" s="397"/>
      <c r="E421" s="22"/>
      <c r="F421" s="4"/>
    </row>
    <row r="422" spans="1:9">
      <c r="A422" s="325" t="s">
        <v>20</v>
      </c>
      <c r="B422" s="348">
        <v>8530000</v>
      </c>
      <c r="C422" s="397"/>
    </row>
    <row r="423" spans="1:9" ht="15.75" thickBot="1">
      <c r="A423" s="242" t="s">
        <v>22</v>
      </c>
      <c r="B423" s="287"/>
      <c r="C423" s="397"/>
    </row>
    <row r="424" spans="1:9">
      <c r="A424" s="34" t="s">
        <v>26</v>
      </c>
      <c r="B424" s="35">
        <v>8300000</v>
      </c>
      <c r="C424" s="36" t="s">
        <v>27</v>
      </c>
    </row>
    <row r="425" spans="1:9" ht="15.75" thickBot="1">
      <c r="A425" s="37" t="s">
        <v>28</v>
      </c>
      <c r="B425" s="38">
        <v>0</v>
      </c>
      <c r="C425" s="55">
        <v>44742</v>
      </c>
      <c r="D425" s="53"/>
      <c r="E425" s="413"/>
      <c r="F425" s="413"/>
    </row>
    <row r="426" spans="1:9">
      <c r="A426" s="85"/>
      <c r="B426" s="86"/>
      <c r="C426" s="128"/>
      <c r="D426" s="32"/>
      <c r="F426" s="26"/>
      <c r="G426" s="54"/>
      <c r="H426" s="54"/>
      <c r="I426" s="54"/>
    </row>
    <row r="427" spans="1:9">
      <c r="A427" s="118" t="s">
        <v>158</v>
      </c>
      <c r="B427" s="118"/>
      <c r="C427" s="13"/>
      <c r="D427" s="32"/>
      <c r="F427" s="26"/>
      <c r="G427" s="54"/>
      <c r="H427" s="54"/>
      <c r="I427" s="54"/>
    </row>
    <row r="428" spans="1:9">
      <c r="A428" s="164" t="s">
        <v>159</v>
      </c>
      <c r="B428" s="158" t="s">
        <v>9</v>
      </c>
      <c r="C428" s="164" t="s">
        <v>30</v>
      </c>
      <c r="D428" s="32"/>
      <c r="F428" s="26"/>
      <c r="G428" s="54"/>
      <c r="H428" s="54"/>
      <c r="I428" s="54"/>
    </row>
    <row r="429" spans="1:9">
      <c r="A429" s="164" t="s">
        <v>12</v>
      </c>
      <c r="B429" s="164"/>
      <c r="C429" s="44"/>
    </row>
    <row r="430" spans="1:9">
      <c r="A430" s="74" t="s">
        <v>31</v>
      </c>
      <c r="B430" s="59">
        <f>B431</f>
        <v>1131229.3400000001</v>
      </c>
      <c r="C430" s="394"/>
      <c r="E430" s="56"/>
      <c r="F430" s="4"/>
    </row>
    <row r="431" spans="1:9">
      <c r="A431" s="58" t="s">
        <v>160</v>
      </c>
      <c r="B431" s="59">
        <v>1131229.3400000001</v>
      </c>
      <c r="C431" s="395"/>
      <c r="E431" s="22"/>
      <c r="F431" s="4"/>
    </row>
    <row r="432" spans="1:9">
      <c r="A432" s="257" t="s">
        <v>36</v>
      </c>
      <c r="B432" s="256">
        <v>0</v>
      </c>
      <c r="C432" s="395"/>
      <c r="F432" s="4"/>
    </row>
    <row r="433" spans="1:9">
      <c r="A433" s="309" t="s">
        <v>20</v>
      </c>
      <c r="B433" s="335">
        <v>1131229.3400000001</v>
      </c>
      <c r="C433" s="395"/>
      <c r="F433" s="4"/>
    </row>
    <row r="434" spans="1:9" ht="15.75" thickBot="1">
      <c r="A434" s="311" t="s">
        <v>22</v>
      </c>
      <c r="B434" s="284"/>
      <c r="C434" s="396"/>
      <c r="F434" s="4"/>
    </row>
    <row r="435" spans="1:9">
      <c r="A435" s="34" t="s">
        <v>26</v>
      </c>
      <c r="B435" s="35">
        <v>400</v>
      </c>
      <c r="C435" s="36" t="s">
        <v>27</v>
      </c>
      <c r="D435" s="53"/>
      <c r="F435" s="4"/>
    </row>
    <row r="436" spans="1:9" ht="15.75" thickBot="1">
      <c r="A436" s="37" t="s">
        <v>28</v>
      </c>
      <c r="B436" s="38">
        <v>0</v>
      </c>
      <c r="C436" s="55">
        <v>44561</v>
      </c>
      <c r="D436" s="32"/>
      <c r="F436" s="26"/>
      <c r="G436" s="54"/>
      <c r="H436" s="54"/>
      <c r="I436" s="54"/>
    </row>
    <row r="437" spans="1:9">
      <c r="A437" s="50"/>
      <c r="B437" s="135"/>
      <c r="C437" s="136"/>
      <c r="D437" s="32"/>
      <c r="F437" s="26"/>
      <c r="G437" s="54"/>
      <c r="H437" s="54"/>
      <c r="I437" s="54"/>
    </row>
    <row r="438" spans="1:9">
      <c r="A438" s="165" t="s">
        <v>161</v>
      </c>
      <c r="B438" s="158" t="s">
        <v>9</v>
      </c>
      <c r="C438" s="164" t="s">
        <v>30</v>
      </c>
      <c r="D438" s="32"/>
      <c r="F438" s="26"/>
      <c r="G438" s="54"/>
      <c r="H438" s="54"/>
      <c r="I438" s="54"/>
    </row>
    <row r="439" spans="1:9">
      <c r="A439" s="164" t="s">
        <v>12</v>
      </c>
      <c r="B439" s="164"/>
      <c r="C439" s="44"/>
      <c r="D439" s="141"/>
      <c r="F439" s="142"/>
      <c r="G439" s="143"/>
      <c r="H439" s="143"/>
      <c r="I439" s="143"/>
    </row>
    <row r="440" spans="1:9">
      <c r="A440" s="74" t="s">
        <v>31</v>
      </c>
      <c r="B440" s="145">
        <v>2457200</v>
      </c>
      <c r="C440" s="394"/>
      <c r="E440" s="137"/>
      <c r="F440" s="4"/>
    </row>
    <row r="441" spans="1:9">
      <c r="A441" s="58" t="s">
        <v>162</v>
      </c>
      <c r="B441" s="59">
        <v>2457200</v>
      </c>
      <c r="C441" s="395"/>
      <c r="E441" s="22"/>
      <c r="F441" s="4"/>
    </row>
    <row r="442" spans="1:9">
      <c r="A442" s="257" t="s">
        <v>37</v>
      </c>
      <c r="B442" s="262">
        <v>0</v>
      </c>
      <c r="C442" s="395"/>
      <c r="F442" s="4"/>
    </row>
    <row r="443" spans="1:9">
      <c r="A443" s="309" t="s">
        <v>20</v>
      </c>
      <c r="B443" s="310">
        <v>2457200</v>
      </c>
      <c r="C443" s="395"/>
      <c r="F443" s="4"/>
    </row>
    <row r="444" spans="1:9" ht="15.75" thickBot="1">
      <c r="A444" s="311" t="s">
        <v>22</v>
      </c>
      <c r="B444" s="284"/>
      <c r="C444" s="396"/>
      <c r="D444" s="49"/>
      <c r="F444" s="4"/>
      <c r="G444" s="50"/>
      <c r="H444" s="50"/>
      <c r="I444" s="50"/>
    </row>
    <row r="445" spans="1:9">
      <c r="A445" s="34" t="s">
        <v>26</v>
      </c>
      <c r="B445" s="35">
        <v>0</v>
      </c>
      <c r="C445" s="36" t="s">
        <v>27</v>
      </c>
      <c r="D445" s="53"/>
      <c r="F445" s="4"/>
    </row>
    <row r="446" spans="1:9" ht="15.75" thickBot="1">
      <c r="A446" s="37" t="s">
        <v>28</v>
      </c>
      <c r="B446" s="38">
        <v>0</v>
      </c>
      <c r="C446" s="55">
        <v>44561</v>
      </c>
      <c r="D446" s="32"/>
      <c r="F446" s="26"/>
      <c r="G446" s="54"/>
      <c r="H446" s="54"/>
      <c r="I446" s="54"/>
    </row>
    <row r="447" spans="1:9">
      <c r="A447" s="107"/>
      <c r="B447" s="140"/>
      <c r="C447" s="64"/>
      <c r="D447" s="32"/>
      <c r="F447" s="26"/>
      <c r="G447" s="54"/>
      <c r="H447" s="54"/>
      <c r="I447" s="54"/>
    </row>
    <row r="448" spans="1:9">
      <c r="A448" s="165" t="s">
        <v>163</v>
      </c>
      <c r="B448" s="158" t="s">
        <v>9</v>
      </c>
      <c r="C448" s="166" t="s">
        <v>30</v>
      </c>
      <c r="D448" s="103"/>
      <c r="E448" s="98"/>
      <c r="F448" s="159"/>
      <c r="G448" s="54"/>
      <c r="H448" s="54"/>
      <c r="I448" s="54"/>
    </row>
    <row r="449" spans="1:9">
      <c r="A449" s="164" t="s">
        <v>12</v>
      </c>
      <c r="B449" s="164"/>
      <c r="C449" s="44"/>
      <c r="D449" s="167"/>
      <c r="E449" s="98"/>
      <c r="F449" s="99"/>
      <c r="G449" s="143"/>
      <c r="H449" s="143"/>
      <c r="I449" s="143"/>
    </row>
    <row r="450" spans="1:9">
      <c r="A450" s="74" t="s">
        <v>31</v>
      </c>
      <c r="B450" s="59">
        <v>1552250</v>
      </c>
      <c r="C450" s="394"/>
      <c r="D450" s="168"/>
      <c r="E450" s="72"/>
      <c r="F450" s="169"/>
    </row>
    <row r="451" spans="1:9">
      <c r="A451" s="58" t="s">
        <v>164</v>
      </c>
      <c r="B451" s="59">
        <v>1552250</v>
      </c>
      <c r="C451" s="395"/>
      <c r="E451" s="22"/>
      <c r="F451" s="4"/>
    </row>
    <row r="452" spans="1:9">
      <c r="A452" s="255" t="s">
        <v>37</v>
      </c>
      <c r="B452" s="262">
        <v>0</v>
      </c>
      <c r="C452" s="395"/>
      <c r="D452" s="101"/>
      <c r="E452" s="98"/>
      <c r="F452" s="169"/>
    </row>
    <row r="453" spans="1:9">
      <c r="A453" s="309" t="s">
        <v>20</v>
      </c>
      <c r="B453" s="335">
        <v>1552250</v>
      </c>
      <c r="C453" s="395"/>
      <c r="D453" s="101"/>
      <c r="E453" s="98"/>
      <c r="F453" s="169"/>
    </row>
    <row r="454" spans="1:9" ht="15.75" thickBot="1">
      <c r="A454" s="311" t="s">
        <v>22</v>
      </c>
      <c r="B454" s="284"/>
      <c r="C454" s="396"/>
      <c r="D454" s="101"/>
      <c r="E454" s="414"/>
      <c r="F454" s="414"/>
    </row>
    <row r="455" spans="1:9">
      <c r="A455" s="34" t="s">
        <v>26</v>
      </c>
      <c r="B455" s="35">
        <v>0</v>
      </c>
      <c r="C455" s="36" t="s">
        <v>27</v>
      </c>
      <c r="D455" s="100"/>
      <c r="E455" s="98"/>
      <c r="F455" s="169"/>
    </row>
    <row r="456" spans="1:9" ht="15.75" thickBot="1">
      <c r="A456" s="37" t="s">
        <v>28</v>
      </c>
      <c r="B456" s="38">
        <v>0</v>
      </c>
      <c r="C456" s="55">
        <v>44428</v>
      </c>
      <c r="D456" s="53"/>
      <c r="F456" s="4"/>
    </row>
    <row r="457" spans="1:9">
      <c r="A457" s="107"/>
      <c r="B457" s="140"/>
      <c r="C457" s="64"/>
      <c r="D457" s="32"/>
      <c r="F457" s="26"/>
      <c r="G457" s="54"/>
      <c r="H457" s="54"/>
      <c r="I457" s="54"/>
    </row>
    <row r="458" spans="1:9">
      <c r="A458" s="165" t="s">
        <v>165</v>
      </c>
      <c r="B458" s="158" t="s">
        <v>9</v>
      </c>
      <c r="C458" s="170" t="s">
        <v>10</v>
      </c>
      <c r="D458" s="32"/>
      <c r="F458" s="26"/>
      <c r="G458" s="54"/>
      <c r="H458" s="54"/>
      <c r="I458" s="54"/>
    </row>
    <row r="459" spans="1:9">
      <c r="A459" s="164" t="s">
        <v>12</v>
      </c>
      <c r="B459" s="164"/>
      <c r="C459" s="44"/>
      <c r="D459" s="141"/>
      <c r="F459" s="142"/>
      <c r="G459" s="143"/>
      <c r="H459" s="143"/>
      <c r="I459" s="143"/>
    </row>
    <row r="460" spans="1:9">
      <c r="A460" s="74" t="s">
        <v>31</v>
      </c>
      <c r="B460" s="145">
        <v>187380</v>
      </c>
      <c r="C460" s="394"/>
      <c r="E460" s="56"/>
      <c r="F460" s="4"/>
    </row>
    <row r="461" spans="1:9">
      <c r="A461" s="58" t="s">
        <v>166</v>
      </c>
      <c r="B461" s="59">
        <v>187380</v>
      </c>
      <c r="C461" s="395"/>
      <c r="E461" s="22"/>
      <c r="F461" s="4"/>
    </row>
    <row r="462" spans="1:9">
      <c r="A462" s="257" t="s">
        <v>37</v>
      </c>
      <c r="B462" s="262">
        <v>0</v>
      </c>
      <c r="C462" s="395"/>
      <c r="F462" s="4"/>
    </row>
    <row r="463" spans="1:9" ht="23.25">
      <c r="A463" s="349" t="s">
        <v>167</v>
      </c>
      <c r="B463" s="335">
        <v>187380</v>
      </c>
      <c r="C463" s="395"/>
      <c r="F463" s="4"/>
    </row>
    <row r="464" spans="1:9" ht="15.75" thickBot="1">
      <c r="A464" s="309" t="s">
        <v>20</v>
      </c>
      <c r="B464" s="335">
        <v>0</v>
      </c>
      <c r="C464" s="396"/>
      <c r="F464" s="4"/>
    </row>
    <row r="465" spans="1:9">
      <c r="A465" s="34" t="s">
        <v>26</v>
      </c>
      <c r="B465" s="35">
        <v>0</v>
      </c>
      <c r="C465" s="36" t="s">
        <v>10</v>
      </c>
      <c r="D465" s="53"/>
      <c r="F465" s="4"/>
    </row>
    <row r="466" spans="1:9" ht="15.75" thickBot="1">
      <c r="A466" s="37" t="s">
        <v>28</v>
      </c>
      <c r="B466" s="38">
        <v>0</v>
      </c>
      <c r="C466" s="55"/>
      <c r="D466" s="32"/>
      <c r="F466" s="26"/>
      <c r="G466" s="54"/>
      <c r="H466" s="54"/>
      <c r="I466" s="54"/>
    </row>
    <row r="467" spans="1:9">
      <c r="A467" s="107"/>
      <c r="B467" s="140"/>
      <c r="C467" s="64"/>
      <c r="D467" s="32"/>
      <c r="F467" s="26"/>
      <c r="G467" s="54"/>
      <c r="H467" s="54"/>
      <c r="I467" s="54"/>
    </row>
    <row r="468" spans="1:9">
      <c r="A468" s="165" t="s">
        <v>168</v>
      </c>
      <c r="B468" s="158" t="s">
        <v>9</v>
      </c>
      <c r="C468" s="166" t="s">
        <v>30</v>
      </c>
      <c r="D468" s="32"/>
      <c r="F468" s="26"/>
      <c r="G468" s="54"/>
      <c r="H468" s="54"/>
      <c r="I468" s="54"/>
    </row>
    <row r="469" spans="1:9">
      <c r="A469" s="164" t="s">
        <v>12</v>
      </c>
      <c r="B469" s="164"/>
      <c r="C469" s="44"/>
      <c r="D469" s="141"/>
      <c r="F469" s="142"/>
      <c r="G469" s="143"/>
      <c r="H469" s="143"/>
      <c r="I469" s="143"/>
    </row>
    <row r="470" spans="1:9">
      <c r="A470" s="74" t="s">
        <v>31</v>
      </c>
      <c r="B470" s="145">
        <v>792185</v>
      </c>
      <c r="C470" s="394"/>
      <c r="E470" s="56"/>
      <c r="F470" s="4"/>
    </row>
    <row r="471" spans="1:9">
      <c r="A471" s="58" t="s">
        <v>169</v>
      </c>
      <c r="B471" s="59">
        <v>792185</v>
      </c>
      <c r="C471" s="395"/>
      <c r="E471" s="22"/>
      <c r="F471" s="4"/>
    </row>
    <row r="472" spans="1:9">
      <c r="A472" s="257" t="s">
        <v>37</v>
      </c>
      <c r="B472" s="262">
        <v>0</v>
      </c>
      <c r="C472" s="395"/>
      <c r="F472" s="4"/>
    </row>
    <row r="473" spans="1:9">
      <c r="A473" s="309" t="s">
        <v>20</v>
      </c>
      <c r="B473" s="310">
        <v>792185</v>
      </c>
      <c r="C473" s="395"/>
      <c r="F473" s="4"/>
    </row>
    <row r="474" spans="1:9" ht="15.75" thickBot="1">
      <c r="A474" s="311" t="s">
        <v>22</v>
      </c>
      <c r="B474" s="284"/>
      <c r="C474" s="396"/>
      <c r="F474" s="4"/>
    </row>
    <row r="475" spans="1:9">
      <c r="A475" s="34" t="s">
        <v>26</v>
      </c>
      <c r="B475" s="35">
        <v>0</v>
      </c>
      <c r="C475" s="36" t="s">
        <v>27</v>
      </c>
      <c r="D475" s="53"/>
      <c r="F475" s="4"/>
    </row>
    <row r="476" spans="1:9" ht="15.75" thickBot="1">
      <c r="A476" s="37" t="s">
        <v>28</v>
      </c>
      <c r="B476" s="38">
        <v>0</v>
      </c>
      <c r="C476" s="55">
        <v>44561</v>
      </c>
      <c r="D476" s="32"/>
      <c r="F476" s="26"/>
      <c r="G476" s="54"/>
      <c r="H476" s="54"/>
      <c r="I476" s="54"/>
    </row>
    <row r="477" spans="1:9">
      <c r="A477" s="107"/>
      <c r="B477" s="140"/>
      <c r="C477" s="64"/>
      <c r="D477" s="32"/>
      <c r="F477" s="26"/>
      <c r="G477" s="54"/>
      <c r="H477" s="54"/>
      <c r="I477" s="54"/>
    </row>
    <row r="478" spans="1:9">
      <c r="A478" s="165" t="s">
        <v>170</v>
      </c>
      <c r="B478" s="158" t="s">
        <v>9</v>
      </c>
      <c r="C478" s="166" t="s">
        <v>30</v>
      </c>
      <c r="D478" s="32"/>
      <c r="F478" s="26"/>
      <c r="G478" s="54"/>
      <c r="H478" s="54"/>
      <c r="I478" s="54"/>
    </row>
    <row r="479" spans="1:9">
      <c r="A479" s="164" t="s">
        <v>12</v>
      </c>
      <c r="B479" s="164"/>
      <c r="C479" s="44"/>
      <c r="D479" s="141"/>
      <c r="F479" s="142"/>
      <c r="G479" s="143"/>
      <c r="H479" s="143"/>
      <c r="I479" s="143"/>
    </row>
    <row r="480" spans="1:9">
      <c r="A480" s="74" t="s">
        <v>31</v>
      </c>
      <c r="B480" s="145">
        <v>2410160</v>
      </c>
      <c r="C480" s="394"/>
      <c r="E480" s="137"/>
      <c r="F480" s="171"/>
    </row>
    <row r="481" spans="1:9">
      <c r="A481" s="255" t="s">
        <v>171</v>
      </c>
      <c r="B481" s="256">
        <v>2410160</v>
      </c>
      <c r="C481" s="395"/>
      <c r="E481" s="22"/>
      <c r="F481" s="4"/>
    </row>
    <row r="482" spans="1:9">
      <c r="A482" s="257" t="s">
        <v>37</v>
      </c>
      <c r="B482" s="262">
        <v>0</v>
      </c>
      <c r="C482" s="395"/>
      <c r="F482" s="171"/>
    </row>
    <row r="483" spans="1:9">
      <c r="A483" s="309" t="s">
        <v>20</v>
      </c>
      <c r="B483" s="335">
        <v>2410160</v>
      </c>
      <c r="C483" s="395"/>
      <c r="E483" s="411"/>
      <c r="F483" s="411"/>
      <c r="G483" s="411"/>
      <c r="H483" s="411"/>
    </row>
    <row r="484" spans="1:9" ht="15.75" thickBot="1">
      <c r="A484" s="311" t="s">
        <v>22</v>
      </c>
      <c r="B484" s="284"/>
      <c r="C484" s="396"/>
      <c r="F484" s="171"/>
    </row>
    <row r="485" spans="1:9">
      <c r="A485" s="34" t="s">
        <v>26</v>
      </c>
      <c r="B485" s="35">
        <v>0</v>
      </c>
      <c r="C485" s="36" t="s">
        <v>27</v>
      </c>
      <c r="D485" s="53"/>
      <c r="F485" s="171"/>
    </row>
    <row r="486" spans="1:9" ht="15.75" thickBot="1">
      <c r="A486" s="37" t="s">
        <v>28</v>
      </c>
      <c r="B486" s="38">
        <v>0</v>
      </c>
      <c r="C486" s="55">
        <v>44561</v>
      </c>
      <c r="D486" s="32"/>
      <c r="E486" s="411"/>
      <c r="F486" s="411"/>
      <c r="G486" s="411"/>
      <c r="H486" s="411"/>
      <c r="I486" s="54"/>
    </row>
    <row r="487" spans="1:9">
      <c r="A487" s="107"/>
      <c r="B487" s="140"/>
      <c r="C487" s="64"/>
      <c r="D487" s="32"/>
      <c r="F487" s="26"/>
      <c r="G487" s="54"/>
      <c r="H487" s="54"/>
      <c r="I487" s="54"/>
    </row>
    <row r="488" spans="1:9" ht="25.5">
      <c r="A488" s="165" t="s">
        <v>172</v>
      </c>
      <c r="B488" s="158" t="s">
        <v>9</v>
      </c>
      <c r="C488" s="44" t="s">
        <v>30</v>
      </c>
      <c r="D488" s="32"/>
      <c r="F488" s="26"/>
      <c r="G488" s="54"/>
      <c r="H488" s="54"/>
      <c r="I488" s="54"/>
    </row>
    <row r="489" spans="1:9">
      <c r="A489" s="164" t="s">
        <v>12</v>
      </c>
      <c r="B489" s="164"/>
      <c r="C489" s="44"/>
      <c r="D489" s="32"/>
      <c r="F489" s="26"/>
      <c r="G489" s="54"/>
      <c r="H489" s="54"/>
      <c r="I489" s="54"/>
    </row>
    <row r="490" spans="1:9">
      <c r="A490" s="46" t="s">
        <v>31</v>
      </c>
      <c r="B490" s="47">
        <v>1180400</v>
      </c>
      <c r="C490" s="397"/>
      <c r="E490" s="56"/>
      <c r="F490" s="4"/>
    </row>
    <row r="491" spans="1:9">
      <c r="A491" s="238" t="s">
        <v>171</v>
      </c>
      <c r="B491" s="244">
        <v>1180400</v>
      </c>
      <c r="C491" s="397"/>
      <c r="E491" s="22"/>
      <c r="F491" s="4"/>
    </row>
    <row r="492" spans="1:9">
      <c r="A492" s="235" t="s">
        <v>37</v>
      </c>
      <c r="B492" s="236">
        <v>0</v>
      </c>
      <c r="C492" s="397"/>
      <c r="F492" s="4"/>
    </row>
    <row r="493" spans="1:9">
      <c r="A493" s="344" t="s">
        <v>20</v>
      </c>
      <c r="B493" s="345">
        <v>1180400</v>
      </c>
      <c r="C493" s="397"/>
      <c r="F493" s="4"/>
    </row>
    <row r="494" spans="1:9" ht="15.75" thickBot="1">
      <c r="A494" s="242" t="s">
        <v>22</v>
      </c>
      <c r="B494" s="287"/>
      <c r="C494" s="397"/>
      <c r="F494" s="4"/>
    </row>
    <row r="495" spans="1:9">
      <c r="A495" s="34" t="s">
        <v>26</v>
      </c>
      <c r="B495" s="35">
        <v>0</v>
      </c>
      <c r="C495" s="36" t="s">
        <v>27</v>
      </c>
      <c r="D495" s="49"/>
      <c r="F495" s="4"/>
      <c r="G495" s="50"/>
      <c r="H495" s="50"/>
      <c r="I495" s="50"/>
    </row>
    <row r="496" spans="1:9" ht="15.75" thickBot="1">
      <c r="A496" s="37" t="s">
        <v>28</v>
      </c>
      <c r="B496" s="38">
        <v>0</v>
      </c>
      <c r="C496" s="55">
        <v>44561</v>
      </c>
      <c r="F496" s="4"/>
    </row>
    <row r="497" spans="1:9">
      <c r="A497" s="172"/>
      <c r="B497" s="173"/>
      <c r="C497" s="174"/>
      <c r="D497" s="53"/>
      <c r="F497" s="4"/>
    </row>
    <row r="498" spans="1:9" ht="25.5">
      <c r="A498" s="175" t="s">
        <v>173</v>
      </c>
      <c r="B498" s="158" t="s">
        <v>9</v>
      </c>
      <c r="C498" s="176" t="s">
        <v>30</v>
      </c>
      <c r="D498" s="32"/>
      <c r="F498" s="4"/>
      <c r="G498" s="54"/>
      <c r="H498" s="54"/>
      <c r="I498" s="54"/>
    </row>
    <row r="499" spans="1:9">
      <c r="A499" s="164" t="s">
        <v>12</v>
      </c>
      <c r="B499" s="164"/>
      <c r="C499" s="44"/>
      <c r="D499" s="32"/>
      <c r="F499" s="26"/>
      <c r="G499" s="54"/>
      <c r="H499" s="54"/>
      <c r="I499" s="54"/>
    </row>
    <row r="500" spans="1:9">
      <c r="A500" s="46" t="s">
        <v>31</v>
      </c>
      <c r="B500" s="47">
        <f>B501</f>
        <v>5000000</v>
      </c>
      <c r="C500" s="410"/>
      <c r="D500" s="32"/>
      <c r="F500" s="26"/>
      <c r="G500" s="54"/>
      <c r="H500" s="54"/>
      <c r="I500" s="54"/>
    </row>
    <row r="501" spans="1:9">
      <c r="A501" s="23" t="s">
        <v>153</v>
      </c>
      <c r="B501" s="24">
        <v>5000000</v>
      </c>
      <c r="C501" s="397"/>
    </row>
    <row r="502" spans="1:9">
      <c r="A502" s="235" t="s">
        <v>50</v>
      </c>
      <c r="B502" s="236">
        <v>65000</v>
      </c>
      <c r="C502" s="397"/>
      <c r="E502" s="56"/>
      <c r="F502" s="4"/>
    </row>
    <row r="503" spans="1:9">
      <c r="A503" s="238" t="s">
        <v>34</v>
      </c>
      <c r="B503" s="236">
        <v>0</v>
      </c>
      <c r="C503" s="397"/>
      <c r="E503" s="22"/>
      <c r="F503" s="4"/>
    </row>
    <row r="504" spans="1:9">
      <c r="A504" s="318" t="s">
        <v>174</v>
      </c>
      <c r="B504" s="350">
        <v>-100000</v>
      </c>
      <c r="C504" s="397"/>
      <c r="F504" s="4"/>
    </row>
    <row r="505" spans="1:9">
      <c r="A505" s="344" t="s">
        <v>20</v>
      </c>
      <c r="B505" s="345">
        <v>4835000</v>
      </c>
      <c r="C505" s="397"/>
      <c r="F505" s="4"/>
    </row>
    <row r="506" spans="1:9" ht="15.75" thickBot="1">
      <c r="A506" s="242" t="s">
        <v>22</v>
      </c>
      <c r="B506" s="287"/>
      <c r="C506" s="397"/>
      <c r="D506" s="53"/>
      <c r="F506" s="4"/>
    </row>
    <row r="507" spans="1:9">
      <c r="A507" s="34" t="s">
        <v>26</v>
      </c>
      <c r="B507" s="35">
        <v>0</v>
      </c>
      <c r="C507" s="36" t="s">
        <v>27</v>
      </c>
      <c r="D507" s="32"/>
      <c r="F507" s="26"/>
      <c r="G507" s="54"/>
      <c r="H507" s="54"/>
      <c r="I507" s="54"/>
    </row>
    <row r="508" spans="1:9" ht="15.75" thickBot="1">
      <c r="A508" s="37" t="s">
        <v>28</v>
      </c>
      <c r="B508" s="38">
        <v>0</v>
      </c>
      <c r="C508" s="55">
        <v>44561</v>
      </c>
      <c r="D508" s="32"/>
      <c r="F508" s="26"/>
      <c r="G508" s="54"/>
      <c r="H508" s="54"/>
      <c r="I508" s="54"/>
    </row>
    <row r="509" spans="1:9">
      <c r="B509" s="177"/>
      <c r="D509" s="32"/>
      <c r="F509" s="26"/>
      <c r="G509" s="54"/>
      <c r="H509" s="54"/>
      <c r="I509" s="54"/>
    </row>
    <row r="510" spans="1:9">
      <c r="A510" s="165" t="s">
        <v>175</v>
      </c>
      <c r="B510" s="158" t="s">
        <v>9</v>
      </c>
      <c r="C510" s="44" t="s">
        <v>30</v>
      </c>
      <c r="D510" s="32"/>
      <c r="E510" s="78"/>
      <c r="F510" s="79"/>
      <c r="G510" s="80"/>
      <c r="H510" s="80"/>
      <c r="I510" s="80"/>
    </row>
    <row r="511" spans="1:9">
      <c r="A511" s="164" t="s">
        <v>12</v>
      </c>
      <c r="B511" s="164"/>
      <c r="C511" s="44"/>
      <c r="E511" s="56"/>
      <c r="F511" s="4"/>
    </row>
    <row r="512" spans="1:9">
      <c r="A512" s="46" t="s">
        <v>31</v>
      </c>
      <c r="B512" s="47">
        <v>1300000</v>
      </c>
      <c r="C512" s="410"/>
      <c r="E512" s="22"/>
      <c r="F512" s="4"/>
    </row>
    <row r="513" spans="1:9">
      <c r="A513" s="288" t="s">
        <v>69</v>
      </c>
      <c r="B513" s="244">
        <v>1300000</v>
      </c>
      <c r="C513" s="397"/>
      <c r="F513" s="4"/>
    </row>
    <row r="514" spans="1:9">
      <c r="A514" s="325" t="s">
        <v>20</v>
      </c>
      <c r="B514" s="348">
        <v>1300000</v>
      </c>
      <c r="C514" s="397"/>
      <c r="F514" s="4"/>
    </row>
    <row r="515" spans="1:9" ht="15.75" thickBot="1">
      <c r="A515" s="242" t="s">
        <v>22</v>
      </c>
      <c r="B515" s="287"/>
      <c r="C515" s="397"/>
      <c r="D515" s="53"/>
      <c r="F515" s="4"/>
    </row>
    <row r="516" spans="1:9">
      <c r="A516" s="34" t="s">
        <v>26</v>
      </c>
      <c r="B516" s="35">
        <v>0</v>
      </c>
      <c r="C516" s="36" t="s">
        <v>27</v>
      </c>
      <c r="D516" s="32"/>
      <c r="F516" s="26"/>
      <c r="G516" s="54"/>
      <c r="H516" s="54"/>
      <c r="I516" s="54"/>
    </row>
    <row r="517" spans="1:9" ht="15.75" thickBot="1">
      <c r="A517" s="37" t="s">
        <v>28</v>
      </c>
      <c r="B517" s="38">
        <v>0</v>
      </c>
      <c r="C517" s="55">
        <v>44561</v>
      </c>
      <c r="D517" s="32"/>
      <c r="F517" s="26"/>
      <c r="G517" s="54"/>
      <c r="H517" s="54"/>
      <c r="I517" s="54"/>
    </row>
    <row r="518" spans="1:9">
      <c r="A518" s="93"/>
      <c r="B518" s="77"/>
      <c r="C518" s="64"/>
      <c r="D518" s="32"/>
      <c r="F518" s="26"/>
      <c r="G518" s="54"/>
      <c r="H518" s="54"/>
      <c r="I518" s="54"/>
    </row>
    <row r="519" spans="1:9" ht="25.5">
      <c r="A519" s="165" t="s">
        <v>176</v>
      </c>
      <c r="B519" s="158" t="s">
        <v>9</v>
      </c>
      <c r="C519" s="44" t="s">
        <v>30</v>
      </c>
      <c r="D519" s="32"/>
      <c r="F519" s="26"/>
      <c r="G519" s="54"/>
      <c r="H519" s="54"/>
      <c r="I519" s="54"/>
    </row>
    <row r="520" spans="1:9">
      <c r="A520" s="164" t="s">
        <v>12</v>
      </c>
      <c r="B520" s="164"/>
      <c r="C520" s="44"/>
      <c r="D520" s="14"/>
      <c r="E520" s="87"/>
      <c r="F520" s="88"/>
      <c r="G520" s="89"/>
      <c r="H520" s="89"/>
      <c r="I520" s="89"/>
    </row>
    <row r="521" spans="1:9">
      <c r="A521" s="46" t="s">
        <v>31</v>
      </c>
      <c r="B521" s="47">
        <v>624000</v>
      </c>
      <c r="C521" s="410"/>
      <c r="D521" s="45"/>
      <c r="E521" s="137"/>
    </row>
    <row r="522" spans="1:9">
      <c r="A522" s="288" t="s">
        <v>69</v>
      </c>
      <c r="B522" s="244">
        <v>624000</v>
      </c>
      <c r="C522" s="397"/>
      <c r="E522" s="22"/>
      <c r="F522" s="4"/>
    </row>
    <row r="523" spans="1:9">
      <c r="A523" s="325" t="s">
        <v>20</v>
      </c>
      <c r="B523" s="348">
        <v>624000</v>
      </c>
      <c r="C523" s="397"/>
    </row>
    <row r="524" spans="1:9" ht="15.75" thickBot="1">
      <c r="A524" s="242" t="s">
        <v>22</v>
      </c>
      <c r="B524" s="287"/>
      <c r="C524" s="397"/>
    </row>
    <row r="525" spans="1:9">
      <c r="A525" s="34" t="s">
        <v>26</v>
      </c>
      <c r="B525" s="35">
        <v>0</v>
      </c>
      <c r="C525" s="36" t="s">
        <v>27</v>
      </c>
    </row>
    <row r="526" spans="1:9" ht="15.75" thickBot="1">
      <c r="A526" s="37" t="s">
        <v>28</v>
      </c>
      <c r="B526" s="38">
        <v>0</v>
      </c>
      <c r="C526" s="55">
        <v>44561</v>
      </c>
      <c r="D526" s="53"/>
      <c r="E526" s="411"/>
      <c r="F526" s="411"/>
    </row>
    <row r="527" spans="1:9">
      <c r="A527" s="172"/>
      <c r="B527" s="173"/>
      <c r="C527" s="174"/>
      <c r="D527" s="32"/>
      <c r="F527" s="26"/>
      <c r="G527" s="54"/>
      <c r="H527" s="54"/>
      <c r="I527" s="54"/>
    </row>
    <row r="528" spans="1:9">
      <c r="A528" s="412" t="s">
        <v>177</v>
      </c>
      <c r="B528" s="412"/>
      <c r="C528" s="412"/>
      <c r="D528" s="32"/>
      <c r="F528" s="26"/>
      <c r="G528" s="54"/>
      <c r="H528" s="54"/>
      <c r="I528" s="54"/>
    </row>
    <row r="529" spans="1:9">
      <c r="A529" s="178" t="s">
        <v>178</v>
      </c>
      <c r="B529" s="178" t="s">
        <v>9</v>
      </c>
      <c r="C529" s="178" t="s">
        <v>30</v>
      </c>
      <c r="D529" s="32"/>
      <c r="F529" s="26"/>
      <c r="G529" s="54"/>
      <c r="H529" s="54"/>
      <c r="I529" s="54"/>
    </row>
    <row r="530" spans="1:9">
      <c r="A530" s="178" t="s">
        <v>12</v>
      </c>
      <c r="B530" s="178"/>
      <c r="C530" s="178"/>
      <c r="D530" s="32"/>
      <c r="F530" s="26"/>
      <c r="G530" s="54"/>
      <c r="H530" s="54"/>
      <c r="I530" s="54"/>
    </row>
    <row r="531" spans="1:9">
      <c r="A531" s="74" t="s">
        <v>31</v>
      </c>
      <c r="B531" s="145">
        <v>2980108.07</v>
      </c>
      <c r="C531" s="394"/>
      <c r="D531" s="14"/>
      <c r="E531" s="87"/>
      <c r="F531" s="88"/>
      <c r="G531" s="89"/>
      <c r="H531" s="89"/>
      <c r="I531" s="89"/>
    </row>
    <row r="532" spans="1:9">
      <c r="A532" s="255" t="s">
        <v>179</v>
      </c>
      <c r="B532" s="256">
        <v>2980108.07</v>
      </c>
      <c r="C532" s="395"/>
      <c r="D532" s="20"/>
      <c r="E532" s="56"/>
    </row>
    <row r="533" spans="1:9">
      <c r="A533" s="331" t="s">
        <v>37</v>
      </c>
      <c r="B533" s="314">
        <v>0</v>
      </c>
      <c r="C533" s="395"/>
      <c r="E533" s="22"/>
      <c r="F533" s="4"/>
    </row>
    <row r="534" spans="1:9">
      <c r="A534" s="309" t="s">
        <v>20</v>
      </c>
      <c r="B534" s="310">
        <f>B531</f>
        <v>2980108.07</v>
      </c>
      <c r="C534" s="395"/>
      <c r="D534" s="20"/>
    </row>
    <row r="535" spans="1:9" ht="15.75" thickBot="1">
      <c r="A535" s="311" t="s">
        <v>22</v>
      </c>
      <c r="B535" s="284"/>
      <c r="C535" s="396"/>
    </row>
    <row r="536" spans="1:9">
      <c r="A536" s="34" t="s">
        <v>26</v>
      </c>
      <c r="B536" s="35">
        <v>0</v>
      </c>
      <c r="C536" s="36" t="s">
        <v>27</v>
      </c>
    </row>
    <row r="537" spans="1:9" ht="15.75" thickBot="1">
      <c r="A537" s="37" t="s">
        <v>28</v>
      </c>
      <c r="B537" s="38">
        <v>0</v>
      </c>
      <c r="C537" s="55">
        <v>44561</v>
      </c>
    </row>
    <row r="538" spans="1:9">
      <c r="A538" s="85"/>
      <c r="B538" s="86"/>
      <c r="C538" s="33"/>
    </row>
    <row r="539" spans="1:9">
      <c r="A539" s="118" t="s">
        <v>180</v>
      </c>
      <c r="B539" s="118"/>
      <c r="C539" s="13"/>
      <c r="D539" s="53"/>
    </row>
    <row r="540" spans="1:9">
      <c r="A540" s="179" t="s">
        <v>181</v>
      </c>
      <c r="B540" s="180" t="s">
        <v>9</v>
      </c>
      <c r="C540" s="180" t="s">
        <v>98</v>
      </c>
      <c r="D540" s="32"/>
      <c r="F540" s="26"/>
      <c r="G540" s="54"/>
      <c r="H540" s="54"/>
      <c r="I540" s="54"/>
    </row>
    <row r="541" spans="1:9">
      <c r="A541" s="179" t="s">
        <v>12</v>
      </c>
      <c r="B541" s="179"/>
      <c r="C541" s="179"/>
      <c r="D541" s="32"/>
      <c r="F541" s="26"/>
      <c r="G541" s="54"/>
      <c r="H541" s="54"/>
      <c r="I541" s="54"/>
    </row>
    <row r="542" spans="1:9">
      <c r="A542" s="290" t="s">
        <v>31</v>
      </c>
      <c r="B542" s="351">
        <f>B543+B544</f>
        <v>120000</v>
      </c>
      <c r="C542" s="405"/>
      <c r="D542" s="32"/>
      <c r="F542" s="26"/>
      <c r="G542" s="54"/>
      <c r="H542" s="54"/>
      <c r="I542" s="54"/>
    </row>
    <row r="543" spans="1:9">
      <c r="A543" s="238" t="s">
        <v>182</v>
      </c>
      <c r="B543" s="351">
        <v>100000</v>
      </c>
      <c r="C543" s="406"/>
      <c r="D543" s="32"/>
      <c r="E543" s="78"/>
      <c r="F543" s="79"/>
      <c r="G543" s="80"/>
      <c r="H543" s="80"/>
      <c r="I543" s="80"/>
    </row>
    <row r="544" spans="1:9">
      <c r="A544" s="238" t="s">
        <v>183</v>
      </c>
      <c r="B544" s="352">
        <v>20000</v>
      </c>
      <c r="C544" s="406"/>
      <c r="D544" s="20"/>
      <c r="E544" s="56"/>
    </row>
    <row r="545" spans="1:9">
      <c r="A545" s="235" t="s">
        <v>36</v>
      </c>
      <c r="B545" s="351">
        <v>86574.51</v>
      </c>
      <c r="C545" s="406"/>
      <c r="E545" s="22"/>
      <c r="F545" s="4"/>
    </row>
    <row r="546" spans="1:9">
      <c r="A546" s="323" t="s">
        <v>37</v>
      </c>
      <c r="B546" s="353">
        <v>31599.99</v>
      </c>
      <c r="C546" s="406"/>
      <c r="D546" s="20"/>
    </row>
    <row r="547" spans="1:9">
      <c r="A547" s="325" t="s">
        <v>20</v>
      </c>
      <c r="B547" s="354">
        <v>1825.4999999999891</v>
      </c>
      <c r="C547" s="406"/>
    </row>
    <row r="548" spans="1:9" ht="15.75" thickBot="1">
      <c r="A548" s="242" t="s">
        <v>22</v>
      </c>
      <c r="B548" s="355"/>
      <c r="C548" s="407"/>
    </row>
    <row r="549" spans="1:9">
      <c r="A549" s="34" t="s">
        <v>26</v>
      </c>
      <c r="B549" s="35">
        <v>0</v>
      </c>
      <c r="C549" s="36" t="s">
        <v>27</v>
      </c>
    </row>
    <row r="550" spans="1:9" ht="15.75" thickBot="1">
      <c r="A550" s="37" t="s">
        <v>28</v>
      </c>
      <c r="B550" s="38">
        <v>0</v>
      </c>
      <c r="C550" s="55">
        <v>44561</v>
      </c>
      <c r="D550" s="53"/>
    </row>
    <row r="551" spans="1:9">
      <c r="A551" s="93"/>
      <c r="B551" s="77"/>
      <c r="C551" s="64"/>
      <c r="D551" s="32"/>
      <c r="F551" s="26"/>
      <c r="G551" s="54"/>
      <c r="H551" s="54"/>
      <c r="I551" s="54"/>
    </row>
    <row r="552" spans="1:9" ht="38.25">
      <c r="A552" s="181" t="s">
        <v>184</v>
      </c>
      <c r="B552" s="182" t="s">
        <v>9</v>
      </c>
      <c r="C552" s="183" t="s">
        <v>30</v>
      </c>
      <c r="D552" s="32"/>
      <c r="F552" s="26"/>
      <c r="G552" s="54"/>
      <c r="H552" s="54"/>
      <c r="I552" s="54"/>
    </row>
    <row r="553" spans="1:9">
      <c r="A553" s="182" t="s">
        <v>12</v>
      </c>
      <c r="B553" s="182"/>
      <c r="C553" s="182"/>
      <c r="D553" s="32"/>
      <c r="F553" s="26"/>
      <c r="G553" s="54"/>
      <c r="H553" s="54"/>
      <c r="I553" s="54"/>
    </row>
    <row r="554" spans="1:9">
      <c r="A554" s="46" t="s">
        <v>31</v>
      </c>
      <c r="B554" s="47">
        <f>B555</f>
        <v>200000</v>
      </c>
      <c r="C554" s="401"/>
      <c r="F554" s="4"/>
    </row>
    <row r="555" spans="1:9">
      <c r="A555" s="23" t="s">
        <v>185</v>
      </c>
      <c r="B555" s="24">
        <v>200000</v>
      </c>
      <c r="C555" s="402"/>
      <c r="D555" s="126"/>
      <c r="E555" s="56"/>
    </row>
    <row r="556" spans="1:9">
      <c r="A556" s="235" t="s">
        <v>35</v>
      </c>
      <c r="B556" s="236">
        <v>132050</v>
      </c>
      <c r="C556" s="402"/>
      <c r="E556" s="22"/>
      <c r="F556" s="4"/>
    </row>
    <row r="557" spans="1:9">
      <c r="A557" s="245" t="s">
        <v>186</v>
      </c>
      <c r="B557" s="356">
        <v>-47985.22</v>
      </c>
      <c r="C557" s="402"/>
      <c r="D557" s="408"/>
    </row>
    <row r="558" spans="1:9">
      <c r="A558" s="344" t="s">
        <v>20</v>
      </c>
      <c r="B558" s="345">
        <v>19964.78</v>
      </c>
      <c r="C558" s="402"/>
      <c r="D558" s="408"/>
    </row>
    <row r="559" spans="1:9" ht="15.75" thickBot="1">
      <c r="A559" s="242" t="s">
        <v>22</v>
      </c>
      <c r="B559" s="243"/>
      <c r="C559" s="403"/>
      <c r="D559" s="408"/>
      <c r="F559" s="184"/>
      <c r="G559" s="184"/>
      <c r="H559" s="184"/>
      <c r="I559" s="184"/>
    </row>
    <row r="560" spans="1:9">
      <c r="A560" s="34" t="s">
        <v>26</v>
      </c>
      <c r="B560" s="35">
        <v>0</v>
      </c>
      <c r="C560" s="36" t="s">
        <v>27</v>
      </c>
      <c r="D560" s="408"/>
    </row>
    <row r="561" spans="1:9" ht="15.75" thickBot="1">
      <c r="A561" s="37" t="s">
        <v>28</v>
      </c>
      <c r="B561" s="38">
        <v>0</v>
      </c>
      <c r="C561" s="55">
        <v>44561</v>
      </c>
      <c r="D561" s="409"/>
      <c r="F561" s="26"/>
      <c r="G561" s="54"/>
      <c r="H561" s="54"/>
      <c r="I561" s="54"/>
    </row>
    <row r="562" spans="1:9">
      <c r="A562" s="107"/>
      <c r="B562" s="140"/>
      <c r="C562" s="64"/>
      <c r="D562" s="409"/>
      <c r="F562" s="26"/>
      <c r="G562" s="54"/>
      <c r="H562" s="54"/>
      <c r="I562" s="54"/>
    </row>
    <row r="563" spans="1:9">
      <c r="A563" s="181" t="s">
        <v>187</v>
      </c>
      <c r="B563" s="182" t="s">
        <v>9</v>
      </c>
      <c r="C563" s="185" t="s">
        <v>30</v>
      </c>
      <c r="D563" s="409"/>
      <c r="F563" s="26"/>
      <c r="G563" s="54"/>
      <c r="H563" s="54"/>
      <c r="I563" s="54"/>
    </row>
    <row r="564" spans="1:9">
      <c r="A564" s="182" t="s">
        <v>12</v>
      </c>
      <c r="B564" s="182"/>
      <c r="C564" s="182"/>
      <c r="D564" s="186"/>
      <c r="F564" s="26"/>
      <c r="G564" s="54"/>
      <c r="H564" s="54"/>
      <c r="I564" s="54"/>
    </row>
    <row r="565" spans="1:9">
      <c r="A565" s="46" t="s">
        <v>31</v>
      </c>
      <c r="B565" s="47">
        <v>47985.22</v>
      </c>
      <c r="C565" s="401"/>
      <c r="D565" s="14"/>
      <c r="E565" s="87"/>
      <c r="F565" s="88"/>
      <c r="G565" s="89"/>
      <c r="H565" s="89"/>
      <c r="I565" s="89"/>
    </row>
    <row r="566" spans="1:9">
      <c r="A566" s="238" t="s">
        <v>188</v>
      </c>
      <c r="B566" s="357">
        <v>47985.22</v>
      </c>
      <c r="C566" s="402"/>
      <c r="D566" s="53"/>
      <c r="E566" s="56"/>
    </row>
    <row r="567" spans="1:9">
      <c r="A567" s="247" t="s">
        <v>37</v>
      </c>
      <c r="B567" s="339">
        <v>0</v>
      </c>
      <c r="C567" s="402"/>
      <c r="E567" s="22"/>
      <c r="F567" s="4"/>
    </row>
    <row r="568" spans="1:9">
      <c r="A568" s="344" t="s">
        <v>20</v>
      </c>
      <c r="B568" s="358">
        <v>47985.22</v>
      </c>
      <c r="C568" s="402"/>
      <c r="D568" s="53"/>
    </row>
    <row r="569" spans="1:9" ht="15.75" thickBot="1">
      <c r="A569" s="242" t="s">
        <v>22</v>
      </c>
      <c r="B569" s="243"/>
      <c r="C569" s="403"/>
      <c r="D569" s="53"/>
    </row>
    <row r="570" spans="1:9">
      <c r="A570" s="34" t="s">
        <v>26</v>
      </c>
      <c r="B570" s="35">
        <v>94792.62</v>
      </c>
      <c r="C570" s="36" t="s">
        <v>27</v>
      </c>
      <c r="D570" s="53"/>
    </row>
    <row r="571" spans="1:9" ht="15.75" thickBot="1">
      <c r="A571" s="37" t="s">
        <v>28</v>
      </c>
      <c r="B571" s="38">
        <v>0</v>
      </c>
      <c r="C571" s="55">
        <v>44561</v>
      </c>
      <c r="D571" s="53"/>
    </row>
    <row r="572" spans="1:9">
      <c r="A572" s="172"/>
      <c r="B572" s="173"/>
      <c r="C572" s="174"/>
      <c r="D572" s="53"/>
    </row>
    <row r="573" spans="1:9">
      <c r="A573" s="118" t="s">
        <v>189</v>
      </c>
      <c r="B573" s="118"/>
      <c r="C573" s="13"/>
      <c r="D573" s="53"/>
    </row>
    <row r="574" spans="1:9">
      <c r="A574" s="187" t="s">
        <v>190</v>
      </c>
      <c r="B574" s="188" t="s">
        <v>9</v>
      </c>
      <c r="C574" s="189" t="s">
        <v>30</v>
      </c>
      <c r="D574" s="190"/>
      <c r="G574" s="50"/>
      <c r="H574" s="50"/>
      <c r="I574" s="50"/>
    </row>
    <row r="575" spans="1:9">
      <c r="A575" s="187" t="s">
        <v>12</v>
      </c>
      <c r="B575" s="187"/>
      <c r="C575" s="187"/>
      <c r="D575" s="32"/>
      <c r="F575" s="26"/>
      <c r="G575" s="54"/>
      <c r="H575" s="54"/>
      <c r="I575" s="54"/>
    </row>
    <row r="576" spans="1:9">
      <c r="A576" s="46" t="s">
        <v>31</v>
      </c>
      <c r="B576" s="47">
        <f>B577</f>
        <v>432000</v>
      </c>
      <c r="C576" s="401"/>
      <c r="D576" s="32"/>
      <c r="F576" s="26"/>
      <c r="G576" s="54"/>
      <c r="H576" s="54"/>
      <c r="I576" s="54"/>
    </row>
    <row r="577" spans="1:9">
      <c r="A577" s="23" t="s">
        <v>191</v>
      </c>
      <c r="B577" s="24">
        <v>432000</v>
      </c>
      <c r="C577" s="402"/>
      <c r="D577" s="32"/>
      <c r="F577" s="26"/>
      <c r="G577" s="54"/>
      <c r="H577" s="54"/>
      <c r="I577" s="54"/>
    </row>
    <row r="578" spans="1:9">
      <c r="A578" s="235" t="s">
        <v>36</v>
      </c>
      <c r="B578" s="236">
        <v>122000</v>
      </c>
      <c r="C578" s="402"/>
      <c r="D578" s="53"/>
    </row>
    <row r="579" spans="1:9">
      <c r="A579" s="247" t="s">
        <v>37</v>
      </c>
      <c r="B579" s="248">
        <v>100000</v>
      </c>
      <c r="C579" s="402"/>
      <c r="D579" s="191"/>
      <c r="E579" s="56"/>
      <c r="F579" s="4"/>
    </row>
    <row r="580" spans="1:9">
      <c r="A580" s="247" t="s">
        <v>192</v>
      </c>
      <c r="B580" s="248">
        <v>154612.04999999999</v>
      </c>
      <c r="C580" s="402"/>
      <c r="E580" s="22"/>
      <c r="F580" s="4"/>
    </row>
    <row r="581" spans="1:9">
      <c r="A581" s="266" t="s">
        <v>52</v>
      </c>
      <c r="B581" s="359">
        <v>364612.05000000005</v>
      </c>
      <c r="C581" s="402"/>
      <c r="D581" s="192"/>
      <c r="E581" s="400"/>
      <c r="F581" s="400"/>
    </row>
    <row r="582" spans="1:9">
      <c r="A582" s="344" t="s">
        <v>20</v>
      </c>
      <c r="B582" s="360">
        <v>0</v>
      </c>
      <c r="C582" s="402"/>
      <c r="D582" s="53"/>
      <c r="E582" s="400"/>
      <c r="F582" s="400"/>
    </row>
    <row r="583" spans="1:9" ht="15.75" thickBot="1">
      <c r="A583" s="242" t="s">
        <v>22</v>
      </c>
      <c r="B583" s="243"/>
      <c r="C583" s="403"/>
      <c r="D583" s="190"/>
      <c r="E583" s="57"/>
      <c r="F583" s="184"/>
      <c r="G583" s="50"/>
      <c r="H583" s="50"/>
      <c r="I583" s="50"/>
    </row>
    <row r="584" spans="1:9">
      <c r="A584" s="34" t="s">
        <v>26</v>
      </c>
      <c r="B584" s="35">
        <v>0</v>
      </c>
      <c r="C584" s="36" t="s">
        <v>27</v>
      </c>
      <c r="D584" s="53"/>
      <c r="E584" s="57"/>
      <c r="F584" s="184"/>
    </row>
    <row r="585" spans="1:9" ht="15.75" thickBot="1">
      <c r="A585" s="37" t="s">
        <v>28</v>
      </c>
      <c r="B585" s="38">
        <v>0</v>
      </c>
      <c r="C585" s="55">
        <v>44561</v>
      </c>
      <c r="D585" s="53"/>
      <c r="E585" s="193"/>
      <c r="F585" s="193"/>
    </row>
    <row r="586" spans="1:9">
      <c r="A586" s="154"/>
      <c r="B586" s="140"/>
      <c r="C586" s="64"/>
      <c r="D586" s="32"/>
      <c r="E586" s="194"/>
      <c r="F586" s="194"/>
      <c r="G586" s="54"/>
      <c r="H586" s="54"/>
      <c r="I586" s="54"/>
    </row>
    <row r="587" spans="1:9">
      <c r="A587" s="195" t="s">
        <v>193</v>
      </c>
      <c r="B587" s="188" t="s">
        <v>9</v>
      </c>
      <c r="C587" s="196" t="s">
        <v>30</v>
      </c>
      <c r="D587" s="32"/>
      <c r="F587" s="26"/>
      <c r="G587" s="54"/>
      <c r="H587" s="54"/>
      <c r="I587" s="54"/>
    </row>
    <row r="588" spans="1:9">
      <c r="A588" s="187" t="s">
        <v>12</v>
      </c>
      <c r="B588" s="187"/>
      <c r="C588" s="187"/>
      <c r="D588" s="32"/>
      <c r="F588" s="26"/>
      <c r="G588" s="54"/>
      <c r="H588" s="54"/>
      <c r="I588" s="54"/>
    </row>
    <row r="589" spans="1:9">
      <c r="A589" s="46" t="s">
        <v>31</v>
      </c>
      <c r="B589" s="47">
        <v>8000000</v>
      </c>
      <c r="C589" s="401"/>
      <c r="D589" s="53"/>
    </row>
    <row r="590" spans="1:9">
      <c r="A590" s="238" t="s">
        <v>194</v>
      </c>
      <c r="B590" s="244">
        <v>8000000</v>
      </c>
      <c r="C590" s="402"/>
      <c r="D590" s="53"/>
      <c r="E590" s="56"/>
      <c r="F590" s="4"/>
    </row>
    <row r="591" spans="1:9">
      <c r="A591" s="238" t="s">
        <v>37</v>
      </c>
      <c r="B591" s="236">
        <v>0</v>
      </c>
      <c r="C591" s="402"/>
      <c r="E591" s="22"/>
      <c r="F591" s="4"/>
    </row>
    <row r="592" spans="1:9">
      <c r="A592" s="266" t="s">
        <v>52</v>
      </c>
      <c r="B592" s="361"/>
      <c r="C592" s="402"/>
      <c r="D592" s="53"/>
      <c r="E592" s="197"/>
      <c r="F592" s="197"/>
    </row>
    <row r="593" spans="1:9">
      <c r="A593" s="344" t="s">
        <v>20</v>
      </c>
      <c r="B593" s="345">
        <v>8000000</v>
      </c>
      <c r="C593" s="402"/>
      <c r="D593" s="53"/>
      <c r="F593" s="4"/>
    </row>
    <row r="594" spans="1:9" ht="15.75" thickBot="1">
      <c r="A594" s="242" t="s">
        <v>22</v>
      </c>
      <c r="B594" s="243"/>
      <c r="C594" s="403"/>
      <c r="D594" s="190"/>
      <c r="F594" s="4"/>
      <c r="G594" s="50"/>
      <c r="H594" s="50"/>
      <c r="I594" s="50"/>
    </row>
    <row r="595" spans="1:9">
      <c r="A595" s="34" t="s">
        <v>26</v>
      </c>
      <c r="B595" s="35">
        <v>4698524.7</v>
      </c>
      <c r="C595" s="36" t="s">
        <v>27</v>
      </c>
      <c r="D595" s="53"/>
      <c r="F595" s="4"/>
    </row>
    <row r="596" spans="1:9" ht="15.75" thickBot="1">
      <c r="A596" s="37" t="s">
        <v>28</v>
      </c>
      <c r="B596" s="38">
        <v>0</v>
      </c>
      <c r="C596" s="55">
        <v>44561</v>
      </c>
      <c r="D596" s="53"/>
      <c r="F596" s="4"/>
    </row>
    <row r="597" spans="1:9">
      <c r="A597" s="154"/>
      <c r="B597" s="140"/>
      <c r="C597" s="64"/>
      <c r="D597" s="32"/>
      <c r="F597" s="198"/>
      <c r="G597" s="54"/>
      <c r="H597" s="54"/>
      <c r="I597" s="54"/>
    </row>
    <row r="598" spans="1:9">
      <c r="A598" s="195" t="s">
        <v>195</v>
      </c>
      <c r="B598" s="188" t="s">
        <v>9</v>
      </c>
      <c r="C598" s="196" t="s">
        <v>30</v>
      </c>
      <c r="D598" s="32"/>
      <c r="F598" s="26"/>
      <c r="G598" s="54"/>
      <c r="H598" s="54"/>
      <c r="I598" s="54"/>
    </row>
    <row r="599" spans="1:9">
      <c r="A599" s="187" t="s">
        <v>12</v>
      </c>
      <c r="B599" s="187"/>
      <c r="C599" s="187"/>
      <c r="D599" s="32"/>
      <c r="F599" s="26"/>
      <c r="G599" s="54"/>
      <c r="H599" s="54"/>
      <c r="I599" s="54"/>
    </row>
    <row r="600" spans="1:9">
      <c r="A600" s="46" t="s">
        <v>31</v>
      </c>
      <c r="B600" s="47">
        <v>800000</v>
      </c>
      <c r="C600" s="401"/>
      <c r="D600" s="53"/>
    </row>
    <row r="601" spans="1:9">
      <c r="A601" s="23" t="s">
        <v>153</v>
      </c>
      <c r="B601" s="24"/>
      <c r="C601" s="402"/>
      <c r="D601" s="199"/>
      <c r="E601" s="56"/>
      <c r="G601" s="50"/>
      <c r="H601" s="50"/>
      <c r="I601" s="50"/>
    </row>
    <row r="602" spans="1:9">
      <c r="A602" s="238" t="s">
        <v>37</v>
      </c>
      <c r="B602" s="236">
        <v>0</v>
      </c>
      <c r="C602" s="402"/>
      <c r="E602" s="22"/>
      <c r="F602" s="4"/>
    </row>
    <row r="603" spans="1:9">
      <c r="A603" s="266" t="s">
        <v>52</v>
      </c>
      <c r="B603" s="361">
        <v>157137.45000000001</v>
      </c>
      <c r="C603" s="402"/>
      <c r="D603" s="200"/>
      <c r="G603" s="41"/>
      <c r="H603" s="41"/>
      <c r="I603" s="41"/>
    </row>
    <row r="604" spans="1:9">
      <c r="A604" s="344" t="s">
        <v>20</v>
      </c>
      <c r="B604" s="345">
        <v>642862.55000000005</v>
      </c>
      <c r="C604" s="402"/>
      <c r="D604" s="53"/>
      <c r="G604" s="41"/>
      <c r="H604" s="41"/>
      <c r="I604" s="41"/>
    </row>
    <row r="605" spans="1:9" ht="15.75" thickBot="1">
      <c r="A605" s="242" t="s">
        <v>22</v>
      </c>
      <c r="B605" s="243"/>
      <c r="C605" s="403"/>
      <c r="D605" s="53"/>
      <c r="G605" s="41"/>
      <c r="H605" s="41"/>
      <c r="I605" s="41"/>
    </row>
    <row r="606" spans="1:9">
      <c r="A606" s="34" t="s">
        <v>26</v>
      </c>
      <c r="B606" s="35">
        <v>721292.76</v>
      </c>
      <c r="C606" s="36" t="s">
        <v>27</v>
      </c>
      <c r="D606" s="53"/>
      <c r="G606" s="41"/>
      <c r="H606" s="41"/>
      <c r="I606" s="41"/>
    </row>
    <row r="607" spans="1:9" ht="15.75" thickBot="1">
      <c r="A607" s="37" t="s">
        <v>28</v>
      </c>
      <c r="B607" s="38"/>
      <c r="C607" s="55">
        <v>44561</v>
      </c>
      <c r="D607" s="53"/>
      <c r="G607" s="41"/>
      <c r="H607" s="41"/>
      <c r="I607" s="41"/>
    </row>
    <row r="608" spans="1:9">
      <c r="A608" s="154"/>
      <c r="B608" s="140"/>
      <c r="C608" s="64"/>
      <c r="D608" s="32"/>
      <c r="F608" s="26"/>
      <c r="G608" s="54"/>
      <c r="H608" s="54"/>
      <c r="I608" s="54"/>
    </row>
    <row r="609" spans="1:9">
      <c r="A609" s="187" t="s">
        <v>196</v>
      </c>
      <c r="B609" s="201" t="s">
        <v>9</v>
      </c>
      <c r="C609" s="202" t="s">
        <v>30</v>
      </c>
      <c r="D609" s="32"/>
      <c r="F609" s="26"/>
      <c r="G609" s="54"/>
      <c r="H609" s="54"/>
      <c r="I609" s="54"/>
    </row>
    <row r="610" spans="1:9">
      <c r="A610" s="187" t="s">
        <v>12</v>
      </c>
      <c r="B610" s="187"/>
      <c r="C610" s="187"/>
      <c r="D610" s="32"/>
      <c r="F610" s="26"/>
      <c r="G610" s="54"/>
      <c r="H610" s="54"/>
      <c r="I610" s="54"/>
    </row>
    <row r="611" spans="1:9">
      <c r="A611" s="203" t="s">
        <v>31</v>
      </c>
      <c r="B611" s="204">
        <f>B612+B613</f>
        <v>4000000</v>
      </c>
      <c r="C611" s="404"/>
      <c r="D611" s="53"/>
    </row>
    <row r="612" spans="1:9">
      <c r="A612" s="205" t="s">
        <v>197</v>
      </c>
      <c r="B612" s="206">
        <v>2136234.98</v>
      </c>
      <c r="C612" s="402"/>
      <c r="D612" s="53"/>
      <c r="E612" s="56"/>
      <c r="F612" s="4"/>
    </row>
    <row r="613" spans="1:9">
      <c r="A613" s="362" t="s">
        <v>198</v>
      </c>
      <c r="B613" s="363">
        <v>1863765.02</v>
      </c>
      <c r="C613" s="402"/>
      <c r="E613" s="22"/>
      <c r="F613" s="4"/>
    </row>
    <row r="614" spans="1:9">
      <c r="A614" s="307" t="s">
        <v>52</v>
      </c>
      <c r="B614" s="364">
        <v>2651942.4</v>
      </c>
      <c r="C614" s="402"/>
      <c r="D614" s="53"/>
      <c r="F614" s="41"/>
      <c r="G614" s="41"/>
      <c r="H614" s="41"/>
      <c r="I614" s="41"/>
    </row>
    <row r="615" spans="1:9">
      <c r="A615" s="365" t="s">
        <v>20</v>
      </c>
      <c r="B615" s="366">
        <v>1348057.6</v>
      </c>
      <c r="C615" s="402"/>
      <c r="D615" s="53"/>
      <c r="F615" s="41"/>
      <c r="G615" s="41"/>
      <c r="H615" s="41"/>
      <c r="I615" s="41"/>
    </row>
    <row r="616" spans="1:9" ht="15.75" thickBot="1">
      <c r="A616" s="242" t="s">
        <v>22</v>
      </c>
      <c r="B616" s="243"/>
      <c r="C616" s="403"/>
      <c r="D616" s="190"/>
      <c r="F616" s="41"/>
      <c r="G616" s="136"/>
      <c r="H616" s="136"/>
      <c r="I616" s="136"/>
    </row>
    <row r="617" spans="1:9">
      <c r="A617" s="34" t="s">
        <v>26</v>
      </c>
      <c r="B617" s="35">
        <v>0</v>
      </c>
      <c r="C617" s="36" t="s">
        <v>27</v>
      </c>
      <c r="D617" s="53"/>
      <c r="F617" s="41"/>
      <c r="G617" s="41"/>
      <c r="H617" s="41"/>
      <c r="I617" s="41"/>
    </row>
    <row r="618" spans="1:9" ht="15.75" thickBot="1">
      <c r="A618" s="37" t="s">
        <v>28</v>
      </c>
      <c r="B618" s="38">
        <v>0</v>
      </c>
      <c r="C618" s="55">
        <v>44561</v>
      </c>
      <c r="D618" s="53"/>
      <c r="F618" s="41"/>
      <c r="G618" s="41"/>
      <c r="H618" s="41"/>
      <c r="I618" s="41"/>
    </row>
    <row r="619" spans="1:9">
      <c r="A619" s="154"/>
      <c r="B619" s="140"/>
      <c r="C619" s="64"/>
      <c r="D619" s="32"/>
      <c r="F619" s="26"/>
      <c r="G619" s="54"/>
      <c r="H619" s="54"/>
      <c r="I619" s="54"/>
    </row>
    <row r="620" spans="1:9">
      <c r="A620" s="195" t="s">
        <v>199</v>
      </c>
      <c r="B620" s="201" t="s">
        <v>9</v>
      </c>
      <c r="C620" s="202" t="s">
        <v>30</v>
      </c>
      <c r="D620" s="32"/>
      <c r="F620" s="26"/>
      <c r="G620" s="54"/>
      <c r="H620" s="54"/>
      <c r="I620" s="54"/>
    </row>
    <row r="621" spans="1:9">
      <c r="A621" s="187" t="s">
        <v>12</v>
      </c>
      <c r="B621" s="187"/>
      <c r="C621" s="187"/>
      <c r="D621" s="32"/>
      <c r="F621" s="26"/>
      <c r="G621" s="54"/>
      <c r="H621" s="54"/>
      <c r="I621" s="54"/>
    </row>
    <row r="622" spans="1:9">
      <c r="A622" s="203" t="s">
        <v>31</v>
      </c>
      <c r="B622" s="207">
        <v>986090</v>
      </c>
      <c r="C622" s="394"/>
      <c r="D622" s="53"/>
    </row>
    <row r="623" spans="1:9">
      <c r="A623" s="208" t="s">
        <v>200</v>
      </c>
      <c r="B623" s="207">
        <f>B622</f>
        <v>986090</v>
      </c>
      <c r="C623" s="395"/>
      <c r="D623" s="20"/>
      <c r="E623" s="56"/>
      <c r="F623" s="4"/>
    </row>
    <row r="624" spans="1:9">
      <c r="A624" s="367" t="s">
        <v>37</v>
      </c>
      <c r="B624" s="368">
        <v>0</v>
      </c>
      <c r="C624" s="395"/>
      <c r="E624" s="22"/>
      <c r="F624" s="4"/>
    </row>
    <row r="625" spans="1:9">
      <c r="A625" s="307" t="s">
        <v>52</v>
      </c>
      <c r="B625" s="369">
        <v>22751</v>
      </c>
      <c r="C625" s="395"/>
      <c r="D625" s="209"/>
      <c r="F625" s="41"/>
      <c r="G625" s="41"/>
      <c r="H625" s="41"/>
      <c r="I625" s="41"/>
    </row>
    <row r="626" spans="1:9">
      <c r="A626" s="365" t="s">
        <v>20</v>
      </c>
      <c r="B626" s="310">
        <v>963339</v>
      </c>
      <c r="C626" s="395"/>
      <c r="D626" s="53"/>
      <c r="F626" s="41"/>
      <c r="G626" s="41"/>
      <c r="H626" s="41"/>
      <c r="I626" s="41"/>
    </row>
    <row r="627" spans="1:9" ht="15.75" thickBot="1">
      <c r="A627" s="311" t="s">
        <v>22</v>
      </c>
      <c r="B627" s="284"/>
      <c r="C627" s="396"/>
      <c r="D627" s="190"/>
      <c r="F627" s="41"/>
      <c r="G627" s="136"/>
      <c r="H627" s="136"/>
      <c r="I627" s="136"/>
    </row>
    <row r="628" spans="1:9">
      <c r="A628" s="34" t="s">
        <v>26</v>
      </c>
      <c r="B628" s="35">
        <v>789200</v>
      </c>
      <c r="C628" s="36" t="s">
        <v>27</v>
      </c>
      <c r="D628" s="53"/>
      <c r="F628" s="41"/>
      <c r="G628" s="41"/>
      <c r="H628" s="41"/>
      <c r="I628" s="41"/>
    </row>
    <row r="629" spans="1:9" ht="15.75" thickBot="1">
      <c r="A629" s="37" t="s">
        <v>28</v>
      </c>
      <c r="B629" s="38">
        <v>811951</v>
      </c>
      <c r="C629" s="55">
        <v>44561</v>
      </c>
      <c r="D629" s="53"/>
      <c r="F629" s="41"/>
      <c r="G629" s="41"/>
      <c r="H629" s="41"/>
      <c r="I629" s="41"/>
    </row>
    <row r="630" spans="1:9">
      <c r="A630" s="210"/>
      <c r="B630" s="211"/>
      <c r="C630" s="212"/>
      <c r="D630" s="32"/>
      <c r="F630" s="26"/>
      <c r="G630" s="54"/>
      <c r="H630" s="54"/>
      <c r="I630" s="54"/>
    </row>
    <row r="631" spans="1:9">
      <c r="A631" s="195" t="s">
        <v>201</v>
      </c>
      <c r="B631" s="201" t="s">
        <v>9</v>
      </c>
      <c r="C631" s="202" t="s">
        <v>30</v>
      </c>
      <c r="D631" s="32"/>
      <c r="F631" s="26"/>
      <c r="G631" s="54"/>
      <c r="H631" s="54"/>
      <c r="I631" s="54"/>
    </row>
    <row r="632" spans="1:9">
      <c r="A632" s="187" t="s">
        <v>12</v>
      </c>
      <c r="B632" s="187"/>
      <c r="C632" s="187"/>
      <c r="D632" s="32"/>
      <c r="F632" s="26"/>
      <c r="G632" s="54"/>
      <c r="H632" s="54"/>
      <c r="I632" s="54"/>
    </row>
    <row r="633" spans="1:9">
      <c r="A633" s="203" t="s">
        <v>31</v>
      </c>
      <c r="B633" s="207">
        <v>1003614</v>
      </c>
      <c r="C633" s="394"/>
      <c r="D633" s="53"/>
    </row>
    <row r="634" spans="1:9">
      <c r="A634" s="208" t="s">
        <v>202</v>
      </c>
      <c r="B634" s="207">
        <f>B633</f>
        <v>1003614</v>
      </c>
      <c r="C634" s="395"/>
      <c r="D634" s="53"/>
      <c r="E634" s="56"/>
    </row>
    <row r="635" spans="1:9">
      <c r="A635" s="370" t="s">
        <v>37</v>
      </c>
      <c r="B635" s="368">
        <v>0</v>
      </c>
      <c r="C635" s="395"/>
      <c r="E635" s="22"/>
      <c r="F635" s="4"/>
    </row>
    <row r="636" spans="1:9">
      <c r="A636" s="307" t="s">
        <v>52</v>
      </c>
      <c r="B636" s="369">
        <v>70263.22</v>
      </c>
      <c r="C636" s="395"/>
      <c r="D636" s="53"/>
      <c r="G636" s="41"/>
      <c r="H636" s="41"/>
      <c r="I636" s="41"/>
    </row>
    <row r="637" spans="1:9">
      <c r="A637" s="365" t="s">
        <v>20</v>
      </c>
      <c r="B637" s="310">
        <v>933350.78</v>
      </c>
      <c r="C637" s="395"/>
      <c r="D637" s="53"/>
      <c r="G637" s="41"/>
      <c r="H637" s="41"/>
      <c r="I637" s="41"/>
    </row>
    <row r="638" spans="1:9" ht="15.75" thickBot="1">
      <c r="A638" s="311" t="s">
        <v>22</v>
      </c>
      <c r="B638" s="284"/>
      <c r="C638" s="396"/>
      <c r="D638" s="53"/>
      <c r="G638" s="41"/>
      <c r="H638" s="41"/>
      <c r="I638" s="41"/>
    </row>
    <row r="639" spans="1:9">
      <c r="A639" s="34" t="s">
        <v>26</v>
      </c>
      <c r="B639" s="35">
        <v>843158.67</v>
      </c>
      <c r="C639" s="36" t="s">
        <v>27</v>
      </c>
      <c r="D639" s="53"/>
      <c r="G639" s="41"/>
      <c r="H639" s="41"/>
      <c r="I639" s="41"/>
    </row>
    <row r="640" spans="1:9" ht="15.75" thickBot="1">
      <c r="A640" s="37" t="s">
        <v>28</v>
      </c>
      <c r="B640" s="38">
        <v>0</v>
      </c>
      <c r="C640" s="55">
        <v>44561</v>
      </c>
      <c r="D640" s="53"/>
      <c r="G640" s="41"/>
      <c r="H640" s="41"/>
      <c r="I640" s="41"/>
    </row>
    <row r="641" spans="1:9">
      <c r="A641" s="154"/>
      <c r="B641" s="140"/>
      <c r="C641" s="64"/>
      <c r="D641" s="53"/>
      <c r="G641" s="41"/>
      <c r="H641" s="41"/>
      <c r="I641" s="41"/>
    </row>
    <row r="642" spans="1:9" ht="25.5">
      <c r="A642" s="195" t="s">
        <v>203</v>
      </c>
      <c r="B642" s="188" t="s">
        <v>9</v>
      </c>
      <c r="C642" s="189" t="s">
        <v>30</v>
      </c>
      <c r="D642" s="53"/>
      <c r="G642" s="41"/>
      <c r="H642" s="41"/>
      <c r="I642" s="41"/>
    </row>
    <row r="643" spans="1:9">
      <c r="A643" s="187" t="s">
        <v>12</v>
      </c>
      <c r="B643" s="187"/>
      <c r="C643" s="187"/>
      <c r="D643" s="53"/>
      <c r="G643" s="41"/>
      <c r="H643" s="41"/>
      <c r="I643" s="41"/>
    </row>
    <row r="644" spans="1:9">
      <c r="A644" s="213" t="s">
        <v>31</v>
      </c>
      <c r="B644" s="214">
        <f>B645</f>
        <v>2238200</v>
      </c>
      <c r="C644" s="397"/>
      <c r="D644" s="53"/>
      <c r="G644" s="41"/>
      <c r="H644" s="41"/>
      <c r="I644" s="41"/>
    </row>
    <row r="645" spans="1:9">
      <c r="A645" s="371" t="s">
        <v>204</v>
      </c>
      <c r="B645" s="372">
        <v>2238200</v>
      </c>
      <c r="C645" s="397"/>
      <c r="D645" s="53"/>
      <c r="G645" s="41"/>
      <c r="H645" s="41"/>
      <c r="I645" s="41"/>
    </row>
    <row r="646" spans="1:9">
      <c r="A646" s="373" t="s">
        <v>48</v>
      </c>
      <c r="B646" s="374">
        <v>422753.69</v>
      </c>
      <c r="C646" s="397"/>
      <c r="D646" s="32"/>
      <c r="F646" s="26"/>
      <c r="G646" s="54"/>
      <c r="H646" s="54"/>
      <c r="I646" s="54"/>
    </row>
    <row r="647" spans="1:9">
      <c r="A647" s="371" t="s">
        <v>49</v>
      </c>
      <c r="B647" s="374">
        <v>763557.87</v>
      </c>
      <c r="C647" s="397"/>
      <c r="D647" s="32"/>
      <c r="F647" s="26"/>
      <c r="G647" s="54"/>
      <c r="H647" s="54"/>
      <c r="I647" s="54"/>
    </row>
    <row r="648" spans="1:9">
      <c r="A648" s="375" t="s">
        <v>205</v>
      </c>
      <c r="B648" s="376">
        <v>248576.21</v>
      </c>
      <c r="C648" s="397"/>
      <c r="D648" s="32"/>
      <c r="F648" s="26"/>
      <c r="G648" s="54"/>
      <c r="H648" s="54"/>
      <c r="I648" s="54"/>
    </row>
    <row r="649" spans="1:9">
      <c r="A649" s="375" t="s">
        <v>206</v>
      </c>
      <c r="B649" s="376">
        <v>698708.14</v>
      </c>
      <c r="C649" s="397"/>
      <c r="D649" s="53"/>
    </row>
    <row r="650" spans="1:9">
      <c r="A650" s="375" t="s">
        <v>207</v>
      </c>
      <c r="B650" s="377">
        <v>-21655.79</v>
      </c>
      <c r="C650" s="397"/>
      <c r="D650" s="53"/>
      <c r="E650" s="56"/>
      <c r="F650" s="4"/>
    </row>
    <row r="651" spans="1:9">
      <c r="A651" s="378" t="s">
        <v>208</v>
      </c>
      <c r="B651" s="379">
        <v>435873.69</v>
      </c>
      <c r="C651" s="397"/>
      <c r="E651" s="22"/>
      <c r="F651" s="4"/>
    </row>
    <row r="652" spans="1:9">
      <c r="A652" s="380" t="s">
        <v>209</v>
      </c>
      <c r="B652" s="376">
        <f>0</f>
        <v>0</v>
      </c>
      <c r="C652" s="397"/>
      <c r="D652" s="53"/>
      <c r="F652" s="41"/>
      <c r="G652" s="41"/>
      <c r="H652" s="41"/>
      <c r="I652" s="41"/>
    </row>
    <row r="653" spans="1:9">
      <c r="A653" s="381" t="s">
        <v>20</v>
      </c>
      <c r="B653" s="345">
        <v>518821.99</v>
      </c>
      <c r="C653" s="397"/>
      <c r="D653" s="53"/>
      <c r="F653" s="41"/>
      <c r="G653" s="41"/>
      <c r="H653" s="41"/>
      <c r="I653" s="41"/>
    </row>
    <row r="654" spans="1:9" ht="15.75" thickBot="1">
      <c r="A654" s="242" t="s">
        <v>22</v>
      </c>
      <c r="B654" s="287"/>
      <c r="C654" s="397"/>
      <c r="D654" s="53"/>
      <c r="F654" s="41"/>
      <c r="G654" s="41"/>
      <c r="H654" s="41"/>
      <c r="I654" s="41"/>
    </row>
    <row r="655" spans="1:9">
      <c r="A655" s="34" t="s">
        <v>26</v>
      </c>
      <c r="B655" s="35">
        <v>0</v>
      </c>
      <c r="C655" s="36" t="s">
        <v>27</v>
      </c>
      <c r="D655" s="53"/>
      <c r="F655" s="41"/>
      <c r="G655" s="41"/>
      <c r="H655" s="41"/>
      <c r="I655" s="41"/>
    </row>
    <row r="656" spans="1:9" ht="15.75" thickBot="1">
      <c r="A656" s="37" t="s">
        <v>28</v>
      </c>
      <c r="B656" s="38">
        <v>0</v>
      </c>
      <c r="C656" s="55">
        <v>44561</v>
      </c>
      <c r="D656" s="32"/>
      <c r="F656" s="26"/>
      <c r="G656" s="54"/>
      <c r="H656" s="54"/>
      <c r="I656" s="54"/>
    </row>
    <row r="657" spans="1:9">
      <c r="A657" s="216"/>
      <c r="B657" s="211"/>
      <c r="C657" s="212"/>
      <c r="D657" s="32"/>
      <c r="F657" s="26"/>
      <c r="G657" s="54"/>
      <c r="H657" s="54"/>
      <c r="I657" s="54"/>
    </row>
    <row r="658" spans="1:9">
      <c r="A658" s="195" t="s">
        <v>210</v>
      </c>
      <c r="B658" s="188" t="s">
        <v>9</v>
      </c>
      <c r="C658" s="189" t="s">
        <v>30</v>
      </c>
      <c r="D658" s="32"/>
      <c r="F658" s="26"/>
      <c r="G658" s="54"/>
      <c r="H658" s="54"/>
      <c r="I658" s="54"/>
    </row>
    <row r="659" spans="1:9">
      <c r="A659" s="187" t="s">
        <v>12</v>
      </c>
      <c r="B659" s="187"/>
      <c r="C659" s="187"/>
      <c r="F659" s="4"/>
    </row>
    <row r="660" spans="1:9">
      <c r="A660" s="217" t="s">
        <v>31</v>
      </c>
      <c r="B660" s="214">
        <v>103698</v>
      </c>
      <c r="C660" s="397"/>
      <c r="D660" s="14"/>
      <c r="E660" s="87"/>
      <c r="F660" s="88"/>
      <c r="G660" s="89"/>
      <c r="H660" s="89"/>
      <c r="I660" s="89"/>
    </row>
    <row r="661" spans="1:9">
      <c r="A661" s="218" t="s">
        <v>211</v>
      </c>
      <c r="B661" s="215"/>
      <c r="C661" s="397"/>
      <c r="E661" s="56"/>
    </row>
    <row r="662" spans="1:9">
      <c r="A662" s="373" t="s">
        <v>37</v>
      </c>
      <c r="B662" s="374">
        <v>0</v>
      </c>
      <c r="C662" s="397"/>
      <c r="E662" s="22"/>
      <c r="F662" s="4"/>
    </row>
    <row r="663" spans="1:9">
      <c r="A663" s="381" t="s">
        <v>20</v>
      </c>
      <c r="B663" s="345">
        <f>B660</f>
        <v>103698</v>
      </c>
      <c r="C663" s="397"/>
      <c r="G663" s="41"/>
      <c r="H663" s="41"/>
      <c r="I663" s="41"/>
    </row>
    <row r="664" spans="1:9" ht="15.75" thickBot="1">
      <c r="A664" s="242" t="s">
        <v>22</v>
      </c>
      <c r="B664" s="287"/>
      <c r="C664" s="397"/>
      <c r="D664" s="49"/>
      <c r="G664" s="136"/>
      <c r="H664" s="136"/>
      <c r="I664" s="136"/>
    </row>
    <row r="665" spans="1:9">
      <c r="A665" s="34" t="s">
        <v>26</v>
      </c>
      <c r="B665" s="35">
        <v>0</v>
      </c>
      <c r="C665" s="36" t="s">
        <v>27</v>
      </c>
      <c r="G665" s="41"/>
      <c r="H665" s="41"/>
      <c r="I665" s="41"/>
    </row>
    <row r="666" spans="1:9" ht="15.75" thickBot="1">
      <c r="A666" s="37" t="s">
        <v>28</v>
      </c>
      <c r="B666" s="38">
        <v>0</v>
      </c>
      <c r="C666" s="55">
        <v>44561</v>
      </c>
      <c r="G666" s="41"/>
      <c r="H666" s="41"/>
      <c r="I666" s="41"/>
    </row>
    <row r="667" spans="1:9">
      <c r="A667" s="107"/>
      <c r="B667" s="140"/>
      <c r="C667" s="33"/>
      <c r="G667" s="41"/>
      <c r="H667" s="41"/>
      <c r="I667" s="41"/>
    </row>
    <row r="668" spans="1:9">
      <c r="A668" s="118" t="s">
        <v>212</v>
      </c>
      <c r="B668" s="118"/>
      <c r="C668" s="13"/>
      <c r="D668" s="53"/>
      <c r="G668" s="41"/>
      <c r="H668" s="41"/>
      <c r="I668" s="41"/>
    </row>
    <row r="669" spans="1:9" ht="25.5">
      <c r="A669" s="219" t="s">
        <v>213</v>
      </c>
      <c r="B669" s="65" t="s">
        <v>9</v>
      </c>
      <c r="C669" s="220" t="s">
        <v>214</v>
      </c>
      <c r="D669" s="32"/>
      <c r="F669" s="26"/>
      <c r="G669" s="54"/>
      <c r="H669" s="54"/>
      <c r="I669" s="54"/>
    </row>
    <row r="670" spans="1:9">
      <c r="A670" s="219" t="s">
        <v>12</v>
      </c>
      <c r="B670" s="219"/>
      <c r="C670" s="219"/>
      <c r="D670" s="32"/>
      <c r="F670" s="26"/>
      <c r="G670" s="54"/>
      <c r="H670" s="54"/>
      <c r="I670" s="54"/>
    </row>
    <row r="671" spans="1:9">
      <c r="A671" s="217" t="s">
        <v>31</v>
      </c>
      <c r="B671" s="214">
        <f>B672</f>
        <v>3100000</v>
      </c>
      <c r="C671" s="397"/>
      <c r="D671" s="32"/>
      <c r="F671" s="26"/>
      <c r="G671" s="54"/>
      <c r="H671" s="54"/>
      <c r="I671" s="54"/>
    </row>
    <row r="672" spans="1:9">
      <c r="A672" s="218" t="s">
        <v>215</v>
      </c>
      <c r="B672" s="215">
        <v>3100000</v>
      </c>
      <c r="C672" s="397"/>
    </row>
    <row r="673" spans="1:9">
      <c r="A673" s="373" t="s">
        <v>36</v>
      </c>
      <c r="B673" s="372">
        <v>0</v>
      </c>
      <c r="C673" s="397"/>
      <c r="E673" s="56"/>
      <c r="F673" s="4"/>
    </row>
    <row r="674" spans="1:9">
      <c r="A674" s="247" t="s">
        <v>37</v>
      </c>
      <c r="B674" s="248">
        <v>1582038.3</v>
      </c>
      <c r="C674" s="397"/>
      <c r="E674" s="22"/>
      <c r="F674" s="4"/>
    </row>
    <row r="675" spans="1:9">
      <c r="A675" s="266" t="s">
        <v>52</v>
      </c>
      <c r="B675" s="359">
        <v>627766.69999999995</v>
      </c>
      <c r="C675" s="397"/>
      <c r="F675" s="41"/>
      <c r="G675" s="41"/>
      <c r="H675" s="41"/>
      <c r="I675" s="41"/>
    </row>
    <row r="676" spans="1:9">
      <c r="A676" s="381" t="s">
        <v>20</v>
      </c>
      <c r="B676" s="345">
        <v>890195</v>
      </c>
      <c r="C676" s="397"/>
      <c r="F676" s="41"/>
      <c r="G676" s="41"/>
      <c r="H676" s="41"/>
      <c r="I676" s="41"/>
    </row>
    <row r="677" spans="1:9" ht="15.75" thickBot="1">
      <c r="A677" s="242" t="s">
        <v>22</v>
      </c>
      <c r="B677" s="287"/>
      <c r="C677" s="397"/>
      <c r="F677" s="41"/>
      <c r="G677" s="41"/>
      <c r="H677" s="41"/>
      <c r="I677" s="41"/>
    </row>
    <row r="678" spans="1:9">
      <c r="A678" s="34" t="s">
        <v>26</v>
      </c>
      <c r="B678" s="35">
        <v>492406.08</v>
      </c>
      <c r="C678" s="36" t="s">
        <v>27</v>
      </c>
      <c r="D678" s="49"/>
      <c r="F678" s="41"/>
      <c r="G678" s="136"/>
      <c r="H678" s="136"/>
      <c r="I678" s="136"/>
    </row>
    <row r="679" spans="1:9" ht="15.75" thickBot="1">
      <c r="A679" s="37" t="s">
        <v>28</v>
      </c>
      <c r="B679" s="38">
        <v>792987.76</v>
      </c>
      <c r="C679" s="55">
        <v>44561</v>
      </c>
      <c r="D679" s="53"/>
      <c r="F679" s="41"/>
      <c r="G679" s="41"/>
      <c r="H679" s="41"/>
      <c r="I679" s="41"/>
    </row>
    <row r="680" spans="1:9">
      <c r="A680" s="210"/>
      <c r="B680" s="211"/>
      <c r="C680" s="212"/>
      <c r="D680" s="32"/>
      <c r="F680" s="26"/>
      <c r="G680" s="54"/>
      <c r="H680" s="54"/>
      <c r="I680" s="54"/>
    </row>
    <row r="681" spans="1:9" ht="25.5">
      <c r="A681" s="221" t="s">
        <v>216</v>
      </c>
      <c r="B681" s="65" t="s">
        <v>9</v>
      </c>
      <c r="C681" s="220" t="s">
        <v>30</v>
      </c>
      <c r="D681" s="32"/>
      <c r="F681" s="26"/>
      <c r="G681" s="54"/>
      <c r="H681" s="54"/>
      <c r="I681" s="54"/>
    </row>
    <row r="682" spans="1:9">
      <c r="A682" s="219" t="s">
        <v>12</v>
      </c>
      <c r="B682" s="219"/>
      <c r="C682" s="219"/>
      <c r="D682" s="32"/>
      <c r="F682" s="26"/>
      <c r="G682" s="54"/>
      <c r="H682" s="54"/>
      <c r="I682" s="54"/>
    </row>
    <row r="683" spans="1:9">
      <c r="A683" s="217" t="s">
        <v>31</v>
      </c>
      <c r="B683" s="214">
        <v>9500000</v>
      </c>
      <c r="C683" s="397"/>
    </row>
    <row r="684" spans="1:9">
      <c r="A684" s="218" t="s">
        <v>217</v>
      </c>
      <c r="B684" s="215">
        <v>6000000</v>
      </c>
      <c r="C684" s="397"/>
      <c r="D684" s="222"/>
      <c r="E684" s="56"/>
      <c r="F684" s="26"/>
      <c r="G684" s="54"/>
      <c r="H684" s="54"/>
      <c r="I684" s="54"/>
    </row>
    <row r="685" spans="1:9">
      <c r="A685" s="371" t="s">
        <v>218</v>
      </c>
      <c r="B685" s="372">
        <v>3500000</v>
      </c>
      <c r="C685" s="397"/>
      <c r="E685" s="22"/>
      <c r="F685" s="4"/>
    </row>
    <row r="686" spans="1:9">
      <c r="A686" s="371" t="s">
        <v>37</v>
      </c>
      <c r="B686" s="374">
        <v>0</v>
      </c>
      <c r="C686" s="397"/>
      <c r="D686" s="223"/>
      <c r="G686" s="41"/>
      <c r="H686" s="41"/>
      <c r="I686" s="41"/>
    </row>
    <row r="687" spans="1:9">
      <c r="A687" s="381" t="s">
        <v>20</v>
      </c>
      <c r="B687" s="345">
        <v>9500000</v>
      </c>
      <c r="C687" s="397"/>
      <c r="D687" s="224"/>
      <c r="E687" s="78"/>
      <c r="F687" s="225"/>
      <c r="G687" s="136"/>
      <c r="H687" s="136"/>
      <c r="I687" s="136"/>
    </row>
    <row r="688" spans="1:9" ht="15.75" thickBot="1">
      <c r="A688" s="242" t="s">
        <v>22</v>
      </c>
      <c r="B688" s="287"/>
      <c r="C688" s="397"/>
      <c r="D688" s="226"/>
      <c r="G688" s="41"/>
      <c r="H688" s="41"/>
      <c r="I688" s="41"/>
    </row>
    <row r="689" spans="1:9">
      <c r="A689" s="34" t="s">
        <v>26</v>
      </c>
      <c r="B689" s="35">
        <v>0</v>
      </c>
      <c r="C689" s="36" t="s">
        <v>27</v>
      </c>
      <c r="D689" s="226"/>
      <c r="G689" s="41"/>
      <c r="H689" s="41"/>
      <c r="I689" s="41"/>
    </row>
    <row r="690" spans="1:9" ht="15.75" thickBot="1">
      <c r="A690" s="37" t="s">
        <v>28</v>
      </c>
      <c r="B690" s="38">
        <v>0</v>
      </c>
      <c r="C690" s="55">
        <v>44742</v>
      </c>
      <c r="D690" s="226"/>
      <c r="G690" s="41"/>
      <c r="H690" s="41"/>
      <c r="I690" s="41"/>
    </row>
    <row r="691" spans="1:9">
      <c r="A691" s="210"/>
      <c r="B691" s="211"/>
      <c r="C691" s="212"/>
      <c r="D691" s="53"/>
      <c r="G691" s="41"/>
      <c r="H691" s="41"/>
      <c r="I691" s="41"/>
    </row>
    <row r="692" spans="1:9">
      <c r="A692" s="219" t="s">
        <v>219</v>
      </c>
      <c r="B692" s="65" t="s">
        <v>9</v>
      </c>
      <c r="C692" s="220" t="s">
        <v>30</v>
      </c>
      <c r="D692" s="32"/>
      <c r="F692" s="26"/>
      <c r="G692" s="54"/>
      <c r="H692" s="54"/>
      <c r="I692" s="54"/>
    </row>
    <row r="693" spans="1:9">
      <c r="A693" s="219" t="s">
        <v>12</v>
      </c>
      <c r="B693" s="219"/>
      <c r="C693" s="219"/>
      <c r="D693" s="32"/>
      <c r="F693" s="26"/>
      <c r="G693" s="54"/>
      <c r="H693" s="54"/>
      <c r="I693" s="54"/>
    </row>
    <row r="694" spans="1:9">
      <c r="A694" s="382" t="s">
        <v>31</v>
      </c>
      <c r="B694" s="383">
        <f>B695</f>
        <v>1200000</v>
      </c>
      <c r="C694" s="398"/>
      <c r="D694" s="32"/>
      <c r="F694" s="26"/>
      <c r="G694" s="54"/>
      <c r="H694" s="54"/>
      <c r="I694" s="54"/>
    </row>
    <row r="695" spans="1:9">
      <c r="A695" s="371" t="s">
        <v>220</v>
      </c>
      <c r="B695" s="372">
        <v>1200000</v>
      </c>
      <c r="C695" s="393"/>
    </row>
    <row r="696" spans="1:9">
      <c r="A696" s="373" t="s">
        <v>36</v>
      </c>
      <c r="B696" s="372">
        <v>157793.89000000001</v>
      </c>
      <c r="C696" s="393"/>
      <c r="D696" s="53"/>
      <c r="E696" s="56"/>
    </row>
    <row r="697" spans="1:9">
      <c r="A697" s="323" t="s">
        <v>37</v>
      </c>
      <c r="B697" s="324">
        <v>563052.04</v>
      </c>
      <c r="C697" s="393"/>
      <c r="E697" s="22"/>
      <c r="F697" s="4"/>
    </row>
    <row r="698" spans="1:9">
      <c r="A698" s="384" t="s">
        <v>52</v>
      </c>
      <c r="B698" s="385">
        <v>301847.82</v>
      </c>
      <c r="C698" s="393"/>
      <c r="D698" s="199"/>
      <c r="E698" s="57"/>
      <c r="F698" s="227"/>
      <c r="G698" s="136"/>
      <c r="H698" s="136"/>
      <c r="I698" s="136"/>
    </row>
    <row r="699" spans="1:9">
      <c r="A699" s="386" t="s">
        <v>20</v>
      </c>
      <c r="B699" s="348">
        <v>177306.24999999994</v>
      </c>
      <c r="C699" s="393"/>
      <c r="D699" s="20"/>
      <c r="E699" s="124"/>
      <c r="F699" s="227"/>
      <c r="G699" s="41"/>
      <c r="H699" s="41"/>
      <c r="I699" s="41"/>
    </row>
    <row r="700" spans="1:9" ht="15.75" thickBot="1">
      <c r="A700" s="387" t="s">
        <v>22</v>
      </c>
      <c r="B700" s="388"/>
      <c r="C700" s="399"/>
      <c r="D700" s="20"/>
      <c r="E700" s="392"/>
      <c r="F700" s="392"/>
      <c r="G700" s="41"/>
      <c r="H700" s="41"/>
      <c r="I700" s="41"/>
    </row>
    <row r="701" spans="1:9">
      <c r="A701" s="34" t="s">
        <v>26</v>
      </c>
      <c r="B701" s="35">
        <v>0</v>
      </c>
      <c r="C701" s="228" t="s">
        <v>221</v>
      </c>
      <c r="D701" s="20"/>
      <c r="E701" s="124"/>
      <c r="F701" s="227"/>
      <c r="G701" s="41"/>
      <c r="H701" s="41"/>
      <c r="I701" s="41"/>
    </row>
    <row r="702" spans="1:9" ht="15.75" thickBot="1">
      <c r="A702" s="37" t="s">
        <v>28</v>
      </c>
      <c r="B702" s="38">
        <v>209663.27</v>
      </c>
      <c r="C702" s="55">
        <v>44561</v>
      </c>
      <c r="D702" s="20"/>
      <c r="E702" s="124"/>
      <c r="F702" s="227"/>
      <c r="G702" s="41"/>
      <c r="H702" s="41"/>
      <c r="I702" s="41"/>
    </row>
    <row r="703" spans="1:9">
      <c r="A703" s="210"/>
      <c r="B703" s="211"/>
      <c r="C703" s="212"/>
      <c r="D703" s="20"/>
      <c r="E703" s="229"/>
      <c r="F703" s="227"/>
      <c r="G703" s="41"/>
      <c r="H703" s="41"/>
      <c r="I703" s="41"/>
    </row>
    <row r="704" spans="1:9">
      <c r="A704" s="221" t="s">
        <v>222</v>
      </c>
      <c r="B704" s="65" t="s">
        <v>9</v>
      </c>
      <c r="C704" s="220" t="s">
        <v>30</v>
      </c>
      <c r="D704" s="20"/>
      <c r="E704" s="229"/>
      <c r="F704" s="227"/>
      <c r="G704" s="41"/>
      <c r="H704" s="41"/>
      <c r="I704" s="41"/>
    </row>
    <row r="705" spans="1:9">
      <c r="A705" s="219" t="s">
        <v>12</v>
      </c>
      <c r="B705" s="219"/>
      <c r="C705" s="219"/>
      <c r="D705" s="199"/>
      <c r="E705" s="229"/>
      <c r="F705" s="227"/>
      <c r="G705" s="136"/>
      <c r="H705" s="136"/>
      <c r="I705" s="136"/>
    </row>
    <row r="706" spans="1:9">
      <c r="A706" s="382" t="s">
        <v>31</v>
      </c>
      <c r="B706" s="383">
        <f>B707</f>
        <v>34526825.329999998</v>
      </c>
      <c r="C706" s="393"/>
      <c r="D706" s="199"/>
      <c r="E706" s="57"/>
      <c r="F706" s="227"/>
      <c r="G706" s="136"/>
      <c r="H706" s="136"/>
      <c r="I706" s="136"/>
    </row>
    <row r="707" spans="1:9">
      <c r="A707" s="371" t="s">
        <v>223</v>
      </c>
      <c r="B707" s="372">
        <v>34526825.329999998</v>
      </c>
      <c r="C707" s="393"/>
      <c r="D707" s="20"/>
      <c r="F707" s="41"/>
      <c r="G707" s="41"/>
      <c r="H707" s="41"/>
      <c r="I707" s="41"/>
    </row>
    <row r="708" spans="1:9">
      <c r="A708" s="373" t="s">
        <v>48</v>
      </c>
      <c r="B708" s="374">
        <v>0</v>
      </c>
      <c r="C708" s="393"/>
      <c r="D708" s="20"/>
      <c r="E708" s="124"/>
      <c r="F708" s="41"/>
      <c r="G708" s="41"/>
      <c r="H708" s="41"/>
      <c r="I708" s="41"/>
    </row>
    <row r="709" spans="1:9">
      <c r="A709" s="371" t="s">
        <v>49</v>
      </c>
      <c r="B709" s="374">
        <v>78718.87</v>
      </c>
      <c r="C709" s="393"/>
      <c r="D709" s="20"/>
      <c r="F709" s="41"/>
      <c r="G709" s="41"/>
      <c r="H709" s="41"/>
      <c r="I709" s="41"/>
    </row>
    <row r="710" spans="1:9">
      <c r="A710" s="389" t="s">
        <v>224</v>
      </c>
      <c r="B710" s="376">
        <v>1455679.52</v>
      </c>
      <c r="C710" s="393"/>
      <c r="F710" s="41"/>
      <c r="G710" s="41"/>
      <c r="H710" s="41"/>
      <c r="I710" s="41"/>
    </row>
    <row r="711" spans="1:9">
      <c r="A711" s="389" t="s">
        <v>225</v>
      </c>
      <c r="B711" s="376">
        <v>2126403.4500000002</v>
      </c>
      <c r="C711" s="393"/>
      <c r="D711" s="53"/>
      <c r="F711" s="41"/>
      <c r="G711" s="41"/>
      <c r="H711" s="41"/>
      <c r="I711" s="41"/>
    </row>
    <row r="712" spans="1:9">
      <c r="A712" s="389" t="s">
        <v>205</v>
      </c>
      <c r="B712" s="376">
        <v>2454174.63</v>
      </c>
      <c r="C712" s="393"/>
      <c r="D712" s="32"/>
      <c r="F712" s="26"/>
      <c r="G712" s="54"/>
      <c r="H712" s="54"/>
      <c r="I712" s="54"/>
    </row>
    <row r="713" spans="1:9">
      <c r="A713" s="389" t="s">
        <v>206</v>
      </c>
      <c r="B713" s="376">
        <v>189618.03</v>
      </c>
      <c r="C713" s="393"/>
      <c r="D713" s="32"/>
      <c r="F713" s="26"/>
      <c r="G713" s="54"/>
      <c r="H713" s="54"/>
      <c r="I713" s="54"/>
    </row>
    <row r="714" spans="1:9">
      <c r="A714" s="247" t="s">
        <v>37</v>
      </c>
      <c r="B714" s="339">
        <v>2845383.48</v>
      </c>
      <c r="C714" s="393"/>
      <c r="D714" s="32"/>
      <c r="F714" s="26"/>
      <c r="G714" s="54"/>
      <c r="H714" s="54"/>
      <c r="I714" s="54"/>
    </row>
    <row r="715" spans="1:9">
      <c r="A715" s="247" t="s">
        <v>226</v>
      </c>
      <c r="B715" s="390">
        <v>-3100000</v>
      </c>
      <c r="C715" s="393"/>
      <c r="F715" s="4"/>
    </row>
    <row r="716" spans="1:9">
      <c r="A716" s="247" t="s">
        <v>226</v>
      </c>
      <c r="B716" s="390">
        <v>-3500000</v>
      </c>
      <c r="C716" s="393"/>
      <c r="E716" s="102"/>
    </row>
    <row r="717" spans="1:9">
      <c r="A717" s="247" t="s">
        <v>62</v>
      </c>
      <c r="B717" s="347">
        <v>-7500000</v>
      </c>
      <c r="C717" s="393"/>
      <c r="E717" s="230"/>
    </row>
    <row r="718" spans="1:9">
      <c r="A718" s="266" t="s">
        <v>52</v>
      </c>
      <c r="B718" s="359">
        <v>2868161.99</v>
      </c>
      <c r="C718" s="393"/>
      <c r="E718" s="231"/>
    </row>
    <row r="719" spans="1:9">
      <c r="A719" s="381" t="s">
        <v>20</v>
      </c>
      <c r="B719" s="391">
        <v>8408685.3599999975</v>
      </c>
      <c r="C719" s="393"/>
    </row>
    <row r="720" spans="1:9" ht="15.75" thickBot="1">
      <c r="A720" s="242" t="s">
        <v>22</v>
      </c>
      <c r="B720" s="287"/>
      <c r="C720" s="393"/>
    </row>
    <row r="721" spans="1:3">
      <c r="A721" s="34" t="s">
        <v>26</v>
      </c>
      <c r="B721" s="35">
        <v>3273759.24</v>
      </c>
      <c r="C721" s="36" t="s">
        <v>27</v>
      </c>
    </row>
    <row r="722" spans="1:3" ht="15.75" thickBot="1">
      <c r="A722" s="37" t="s">
        <v>28</v>
      </c>
      <c r="B722" s="38">
        <v>3830540.69</v>
      </c>
      <c r="C722" s="55">
        <v>44742</v>
      </c>
    </row>
    <row r="723" spans="1:3">
      <c r="A723" s="50"/>
      <c r="B723" s="135"/>
      <c r="C723" s="136"/>
    </row>
    <row r="724" spans="1:3">
      <c r="A724" s="54"/>
      <c r="B724" s="232"/>
      <c r="C724" s="54"/>
    </row>
    <row r="725" spans="1:3" ht="23.25">
      <c r="A725" s="233"/>
      <c r="B725" s="232"/>
      <c r="C725" s="54"/>
    </row>
  </sheetData>
  <mergeCells count="84">
    <mergeCell ref="C8:C16"/>
    <mergeCell ref="G9:I9"/>
    <mergeCell ref="G11:I11"/>
    <mergeCell ref="G13:I13"/>
    <mergeCell ref="G15:I15"/>
    <mergeCell ref="A1:C1"/>
    <mergeCell ref="A2:C2"/>
    <mergeCell ref="A3:C3"/>
    <mergeCell ref="A6:B6"/>
    <mergeCell ref="G7:I7"/>
    <mergeCell ref="A154:B154"/>
    <mergeCell ref="C23:C33"/>
    <mergeCell ref="C39:C47"/>
    <mergeCell ref="C53:C70"/>
    <mergeCell ref="C76:C96"/>
    <mergeCell ref="C102:C107"/>
    <mergeCell ref="C113:C116"/>
    <mergeCell ref="D113:D114"/>
    <mergeCell ref="A120:B120"/>
    <mergeCell ref="C123:C127"/>
    <mergeCell ref="C133:C139"/>
    <mergeCell ref="C145:C150"/>
    <mergeCell ref="C284:C288"/>
    <mergeCell ref="C157:C165"/>
    <mergeCell ref="C172:C175"/>
    <mergeCell ref="C182:C186"/>
    <mergeCell ref="C192:C196"/>
    <mergeCell ref="C202:C205"/>
    <mergeCell ref="C212:C217"/>
    <mergeCell ref="C223:C237"/>
    <mergeCell ref="C243:C249"/>
    <mergeCell ref="C257:C265"/>
    <mergeCell ref="F268:H268"/>
    <mergeCell ref="C271:C278"/>
    <mergeCell ref="A419:B419"/>
    <mergeCell ref="C294:C301"/>
    <mergeCell ref="C307:C311"/>
    <mergeCell ref="C317:C321"/>
    <mergeCell ref="C327:C334"/>
    <mergeCell ref="C340:C345"/>
    <mergeCell ref="C351:C358"/>
    <mergeCell ref="C364:C372"/>
    <mergeCell ref="C378:C386"/>
    <mergeCell ref="C392:C395"/>
    <mergeCell ref="C401:C403"/>
    <mergeCell ref="C410:C414"/>
    <mergeCell ref="C420:C423"/>
    <mergeCell ref="E425:F425"/>
    <mergeCell ref="C430:C434"/>
    <mergeCell ref="C440:C444"/>
    <mergeCell ref="C450:C454"/>
    <mergeCell ref="E454:F454"/>
    <mergeCell ref="C531:C535"/>
    <mergeCell ref="C460:C464"/>
    <mergeCell ref="C470:C474"/>
    <mergeCell ref="C480:C484"/>
    <mergeCell ref="E483:H483"/>
    <mergeCell ref="E486:H486"/>
    <mergeCell ref="C490:C494"/>
    <mergeCell ref="C500:C506"/>
    <mergeCell ref="C512:C515"/>
    <mergeCell ref="C521:C524"/>
    <mergeCell ref="E526:F526"/>
    <mergeCell ref="A528:C528"/>
    <mergeCell ref="C622:C627"/>
    <mergeCell ref="C542:C548"/>
    <mergeCell ref="C554:C559"/>
    <mergeCell ref="D557:D560"/>
    <mergeCell ref="D561:D563"/>
    <mergeCell ref="C565:C569"/>
    <mergeCell ref="C576:C583"/>
    <mergeCell ref="E581:F581"/>
    <mergeCell ref="E582:F582"/>
    <mergeCell ref="C589:C594"/>
    <mergeCell ref="C600:C605"/>
    <mergeCell ref="C611:C616"/>
    <mergeCell ref="E700:F700"/>
    <mergeCell ref="C706:C720"/>
    <mergeCell ref="C633:C638"/>
    <mergeCell ref="C644:C654"/>
    <mergeCell ref="C660:C664"/>
    <mergeCell ref="C671:C677"/>
    <mergeCell ref="C683:C688"/>
    <mergeCell ref="C694:C70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Viviane da Paz Carvalho</dc:creator>
  <cp:lastModifiedBy>julianasabbag</cp:lastModifiedBy>
  <dcterms:created xsi:type="dcterms:W3CDTF">2021-11-12T11:46:25Z</dcterms:created>
  <dcterms:modified xsi:type="dcterms:W3CDTF">2021-11-16T18:10:45Z</dcterms:modified>
</cp:coreProperties>
</file>